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955" firstSheet="1" activeTab="4"/>
  </bookViews>
  <sheets>
    <sheet name="Recl_Cons_Stat_Income" sheetId="1" r:id="rId1"/>
    <sheet name="Quart_Recl_Cons_Stat_Income" sheetId="2" r:id="rId2"/>
    <sheet name="Recl_Cons_B.S." sheetId="3" r:id="rId3"/>
    <sheet name="Quart_Recl_Cons_B.S." sheetId="4" r:id="rId4"/>
    <sheet name="Business Area" sheetId="5" r:id="rId5"/>
  </sheets>
  <definedNames>
    <definedName name="_xlnm.Print_Area" localSheetId="4">'Business Area'!$A$1:$N$24</definedName>
    <definedName name="_xlnm.Print_Area" localSheetId="3">'Quart_Recl_Cons_B.S.'!$A$1:$I$50</definedName>
    <definedName name="_xlnm.Print_Area" localSheetId="1">'Quart_Recl_Cons_Stat_Income'!$A$1:$J$38</definedName>
    <definedName name="_xlnm.Print_Area" localSheetId="2">'Recl_Cons_B.S.'!$A$1:$G$48</definedName>
    <definedName name="Ed">'Business Area'!$D:$D</definedName>
    <definedName name="Z_018E5CA6_967A_4426_A579_12006D4550FE_.wvu.Cols" localSheetId="1" hidden="1">'Quart_Recl_Cons_Stat_Income'!$B:$B</definedName>
    <definedName name="Z_018E5CA6_967A_4426_A579_12006D4550FE_.wvu.PrintArea" localSheetId="1" hidden="1">'Quart_Recl_Cons_Stat_Income'!$A$1:$J$6</definedName>
    <definedName name="Z_018E5CA6_967A_4426_A579_12006D4550FE_.wvu.Rows" localSheetId="1" hidden="1">'Quart_Recl_Cons_Stat_Income'!#REF!</definedName>
    <definedName name="Z_219C84C6_9E28_466E_83F0_E0F3253F2222_.wvu.Cols" localSheetId="3" hidden="1">'Quart_Recl_Cons_B.S.'!$B:$B</definedName>
    <definedName name="Z_219C84C6_9E28_466E_83F0_E0F3253F2222_.wvu.PrintArea" localSheetId="3" hidden="1">'Quart_Recl_Cons_B.S.'!$A$1:$J$9</definedName>
    <definedName name="Z_219C84C6_9E28_466E_83F0_E0F3253F2222_.wvu.Rows" localSheetId="3" hidden="1">'Quart_Recl_Cons_B.S.'!#REF!,'Quart_Recl_Cons_B.S.'!$6:$7,'Quart_Recl_Cons_B.S.'!$48:$48</definedName>
    <definedName name="Z_2AA2E0CA_FB0F_4F31_B123_BC90604F08C8_.wvu.Cols" localSheetId="3" hidden="1">'Quart_Recl_Cons_B.S.'!$B:$B</definedName>
    <definedName name="Z_2AA2E0CA_FB0F_4F31_B123_BC90604F08C8_.wvu.PrintArea" localSheetId="3" hidden="1">'Quart_Recl_Cons_B.S.'!$A$1:$J$9</definedName>
    <definedName name="Z_2AA2E0CA_FB0F_4F31_B123_BC90604F08C8_.wvu.Rows" localSheetId="3" hidden="1">'Quart_Recl_Cons_B.S.'!#REF!,'Quart_Recl_Cons_B.S.'!$6:$7,'Quart_Recl_Cons_B.S.'!$48:$48</definedName>
    <definedName name="Z_30752940_E7D3_478D_AD0C_75D8762D5D8B_.wvu.Cols" localSheetId="3" hidden="1">'Quart_Recl_Cons_B.S.'!#REF!</definedName>
    <definedName name="Z_30752940_E7D3_478D_AD0C_75D8762D5D8B_.wvu.PrintArea" localSheetId="3" hidden="1">'Quart_Recl_Cons_B.S.'!$A$1:$J$9</definedName>
    <definedName name="Z_30752940_E7D3_478D_AD0C_75D8762D5D8B_.wvu.Rows" localSheetId="3" hidden="1">'Quart_Recl_Cons_B.S.'!$6:$6</definedName>
    <definedName name="Z_66E7A82F_F9F2_4E68_B495_A2F788425D6E_.wvu.Cols" localSheetId="3" hidden="1">'Quart_Recl_Cons_B.S.'!#REF!</definedName>
    <definedName name="Z_66E7A82F_F9F2_4E68_B495_A2F788425D6E_.wvu.PrintArea" localSheetId="3" hidden="1">'Quart_Recl_Cons_B.S.'!$A$1:$J$9</definedName>
    <definedName name="Z_66E7A82F_F9F2_4E68_B495_A2F788425D6E_.wvu.Rows" localSheetId="3" hidden="1">'Quart_Recl_Cons_B.S.'!$6:$6</definedName>
    <definedName name="Z_AE231A88_650D_4F8E_B929_1628954457F1_.wvu.Cols" localSheetId="4" hidden="1">'Business Area'!#REF!,'Business Area'!#REF!,'Business Area'!#REF!,'Business Area'!#REF!,'Business Area'!#REF!,'Business Area'!$N:$N</definedName>
    <definedName name="Z_AE231A88_650D_4F8E_B929_1628954457F1_.wvu.PrintArea" localSheetId="4" hidden="1">'Business Area'!$A$1:$L$3</definedName>
    <definedName name="Z_AE231A88_650D_4F8E_B929_1628954457F1_.wvu.Rows" localSheetId="4" hidden="1">'Business Area'!#REF!,'Business Area'!$23:$23</definedName>
    <definedName name="Z_E46688EB_4A46_4A45_8979_825560074383_.wvu.Cols" localSheetId="1" hidden="1">'Quart_Recl_Cons_Stat_Income'!$B:$B</definedName>
    <definedName name="Z_E46688EB_4A46_4A45_8979_825560074383_.wvu.PrintArea" localSheetId="1" hidden="1">'Quart_Recl_Cons_Stat_Income'!$A$1:$J$6</definedName>
    <definedName name="Z_E46688EB_4A46_4A45_8979_825560074383_.wvu.Rows" localSheetId="1" hidden="1">'Quart_Recl_Cons_Stat_Income'!#REF!</definedName>
    <definedName name="Z_F1E8304B_FF37_4199_B871_AC5404FB5D43_.wvu.Cols" localSheetId="4" hidden="1">'Business Area'!#REF!,'Business Area'!#REF!,'Business Area'!#REF!,'Business Area'!#REF!,'Business Area'!#REF!,'Business Area'!$N:$N</definedName>
    <definedName name="Z_F1E8304B_FF37_4199_B871_AC5404FB5D43_.wvu.PrintArea" localSheetId="4" hidden="1">'Business Area'!$A$1:$L$3</definedName>
    <definedName name="Z_F1E8304B_FF37_4199_B871_AC5404FB5D43_.wvu.Rows" localSheetId="4" hidden="1">'Business Area'!#REF!,'Business Area'!$23:$23</definedName>
  </definedNames>
  <calcPr fullCalcOnLoad="1"/>
</workbook>
</file>

<file path=xl/sharedStrings.xml><?xml version="1.0" encoding="utf-8"?>
<sst xmlns="http://schemas.openxmlformats.org/spreadsheetml/2006/main" count="256" uniqueCount="121">
  <si>
    <t>Gruppo Intesa Sanpaolo</t>
  </si>
  <si>
    <t>Banca dei Territori</t>
  </si>
  <si>
    <t>Corporate &amp;
 Investment Banking</t>
  </si>
  <si>
    <t>Public Finance</t>
  </si>
  <si>
    <t>Eurizon Capital</t>
  </si>
  <si>
    <t>Banca Fideuram</t>
  </si>
  <si>
    <t>30.09.2008</t>
  </si>
  <si>
    <t xml:space="preserve"> </t>
  </si>
  <si>
    <t>2006
 (**)</t>
  </si>
  <si>
    <t>International Subsidiary Banks</t>
  </si>
  <si>
    <t>Operating income</t>
  </si>
  <si>
    <t>Operating costs</t>
  </si>
  <si>
    <t>Operating margin</t>
  </si>
  <si>
    <t xml:space="preserve">Loans to customers </t>
  </si>
  <si>
    <t>Profitability ratios (%)</t>
  </si>
  <si>
    <t xml:space="preserve">Cost / Income </t>
  </si>
  <si>
    <r>
      <t xml:space="preserve">2006
 </t>
    </r>
    <r>
      <rPr>
        <vertAlign val="superscript"/>
        <sz val="8"/>
        <rFont val="Frutiger LT 45 Light"/>
        <family val="2"/>
      </rPr>
      <t>(**)</t>
    </r>
  </si>
  <si>
    <r>
      <t xml:space="preserve">31.12.2006  </t>
    </r>
    <r>
      <rPr>
        <vertAlign val="superscript"/>
        <sz val="8"/>
        <rFont val="Frutiger LT 45 Light"/>
        <family val="2"/>
      </rPr>
      <t>(**)</t>
    </r>
  </si>
  <si>
    <r>
      <t xml:space="preserve">Income statement
</t>
    </r>
    <r>
      <rPr>
        <sz val="7"/>
        <rFont val="Frutiger LT 45 Light"/>
        <family val="2"/>
      </rPr>
      <t>(in millions of euro)</t>
    </r>
  </si>
  <si>
    <r>
      <t xml:space="preserve">30.09.2007  </t>
    </r>
    <r>
      <rPr>
        <sz val="6"/>
        <rFont val="Frutiger LT 45 Light"/>
        <family val="2"/>
      </rPr>
      <t>restated (*)</t>
    </r>
  </si>
  <si>
    <r>
      <t xml:space="preserve">Balance sheet                                   
</t>
    </r>
    <r>
      <rPr>
        <sz val="7"/>
        <rFont val="Frutiger LT 45 Light"/>
        <family val="2"/>
      </rPr>
      <t>(in millions of euro)</t>
    </r>
  </si>
  <si>
    <r>
      <t xml:space="preserve">31.12.2007  </t>
    </r>
    <r>
      <rPr>
        <sz val="6"/>
        <rFont val="Frutiger LT 45 Light"/>
        <family val="2"/>
      </rPr>
      <t>restated (*)</t>
    </r>
  </si>
  <si>
    <r>
      <t xml:space="preserve">ROE before tax </t>
    </r>
    <r>
      <rPr>
        <vertAlign val="superscript"/>
        <sz val="8.5"/>
        <rFont val="Frutiger LT 45 Light"/>
        <family val="2"/>
      </rPr>
      <t>(a)</t>
    </r>
  </si>
  <si>
    <r>
      <t>Economic Value Added (EVA</t>
    </r>
    <r>
      <rPr>
        <vertAlign val="superscript"/>
        <sz val="8"/>
        <rFont val="Frutiger LT 45 Light"/>
        <family val="2"/>
      </rPr>
      <t>®</t>
    </r>
    <r>
      <rPr>
        <sz val="7"/>
        <rFont val="Frutiger LT 45 Light"/>
        <family val="2"/>
      </rPr>
      <t>)
(in millions of euro)</t>
    </r>
  </si>
  <si>
    <r>
      <t xml:space="preserve">(**) </t>
    </r>
    <r>
      <rPr>
        <sz val="6"/>
        <rFont val="Frutiger LT 45 Light"/>
        <family val="2"/>
      </rPr>
      <t>Figures relative to Gruppo Intesa, restated in accordance to IFRS 5.</t>
    </r>
  </si>
  <si>
    <r>
      <t xml:space="preserve">(a) </t>
    </r>
    <r>
      <rPr>
        <sz val="6.5"/>
        <rFont val="Frutiger LT 45 Light"/>
        <family val="2"/>
      </rPr>
      <t>Ratio between Income (Loss) before tax from continuing operations and Allocated capital. Figure for the period is annualised.</t>
    </r>
  </si>
  <si>
    <t>30.09.2007</t>
  </si>
  <si>
    <t>%</t>
  </si>
  <si>
    <t xml:space="preserve">  </t>
  </si>
  <si>
    <t>Reclassified consolidated statement of income</t>
  </si>
  <si>
    <t>(in millions of euro)</t>
  </si>
  <si>
    <t>Changes</t>
  </si>
  <si>
    <t>restated (*)</t>
  </si>
  <si>
    <t>amount</t>
  </si>
  <si>
    <t>Net interest income</t>
  </si>
  <si>
    <t>Dividends and profits (losses) on investments carried at equity</t>
  </si>
  <si>
    <t>Net fee and commission income</t>
  </si>
  <si>
    <t>Profits (Losses) on trading</t>
  </si>
  <si>
    <t>Income from insurance business</t>
  </si>
  <si>
    <t>Other operating income (expenses)</t>
  </si>
  <si>
    <t>Personnel expenses</t>
  </si>
  <si>
    <t>Other administrative expenses</t>
  </si>
  <si>
    <t xml:space="preserve">Adjustments to property, equipment and intangible assets </t>
  </si>
  <si>
    <t>Goodwill impairment</t>
  </si>
  <si>
    <t>Net provisions for risks and charges</t>
  </si>
  <si>
    <t xml:space="preserve">Net adjustments to loans </t>
  </si>
  <si>
    <t xml:space="preserve">Net impairment losses on other assets </t>
  </si>
  <si>
    <t xml:space="preserve">Profits (Losses) on investments held to maturity and </t>
  </si>
  <si>
    <t>on other investments</t>
  </si>
  <si>
    <t>Income (Loss) before tax from continuing operations</t>
  </si>
  <si>
    <t>Taxes on income from continuing operations</t>
  </si>
  <si>
    <t>Merger and restructuring related charges (net of tax)</t>
  </si>
  <si>
    <t>Effect of purchase cost allocation (net of tax)</t>
  </si>
  <si>
    <t>Income (Loss) after tax from discontinued operations</t>
  </si>
  <si>
    <t>Minority interests</t>
  </si>
  <si>
    <t>Net income</t>
  </si>
  <si>
    <t>Basic EPS - Euro</t>
  </si>
  <si>
    <t>Diluted EPS - Euro</t>
  </si>
  <si>
    <t>Quarterly development of the reclassified consolidated statement of income</t>
  </si>
  <si>
    <t>Fourth
quarter</t>
  </si>
  <si>
    <t>Third
quarter</t>
  </si>
  <si>
    <t>Second
quarter</t>
  </si>
  <si>
    <t>First
quarter</t>
  </si>
  <si>
    <t>Average
of the
quarters</t>
  </si>
  <si>
    <t>Dividends and profits (losses) on investments
carried at equity</t>
  </si>
  <si>
    <t xml:space="preserve">Adjustments to property, equipment and 
intangible assets </t>
  </si>
  <si>
    <t>Profits (Losses) on investments held to maturity</t>
  </si>
  <si>
    <t>and on other investments</t>
  </si>
  <si>
    <r>
      <t xml:space="preserve">2007 </t>
    </r>
    <r>
      <rPr>
        <sz val="7"/>
        <rFont val="Frutiger LT 45 Light"/>
        <family val="2"/>
      </rPr>
      <t xml:space="preserve">restated </t>
    </r>
    <r>
      <rPr>
        <sz val="8"/>
        <rFont val="Frutiger LT 45 Light"/>
        <family val="2"/>
      </rPr>
      <t>(*)</t>
    </r>
  </si>
  <si>
    <t>31.12.2007</t>
  </si>
  <si>
    <t xml:space="preserve">Reclassified consolidated balance sheet </t>
  </si>
  <si>
    <t>Assets</t>
  </si>
  <si>
    <t xml:space="preserve">       Changes</t>
  </si>
  <si>
    <t>Financial assets held for trading</t>
  </si>
  <si>
    <t>Financial assets designated at fair value through profit and loss</t>
  </si>
  <si>
    <t xml:space="preserve">Financial assets available for sale </t>
  </si>
  <si>
    <t xml:space="preserve">Investments held to maturity </t>
  </si>
  <si>
    <t>Due from banks</t>
  </si>
  <si>
    <t>Investments in associates and companies subject to joint control</t>
  </si>
  <si>
    <t>Property, equipment and intangible assets</t>
  </si>
  <si>
    <t>Tax assets</t>
  </si>
  <si>
    <t>Non-current assets held for sale and discontinued operations</t>
  </si>
  <si>
    <t>Other assets</t>
  </si>
  <si>
    <t>Total Assets</t>
  </si>
  <si>
    <t>Liabilities and Shareholders' Equity</t>
  </si>
  <si>
    <t>restated  (*)</t>
  </si>
  <si>
    <t>Due to banks</t>
  </si>
  <si>
    <t>Due to customers and securities issued</t>
  </si>
  <si>
    <t xml:space="preserve">Financial liabilities held for trading </t>
  </si>
  <si>
    <t>Tax liabilities</t>
  </si>
  <si>
    <t xml:space="preserve">Liabilities associated with non-current assets held for sale </t>
  </si>
  <si>
    <t>and discontinued operations</t>
  </si>
  <si>
    <t xml:space="preserve">Other liabilities </t>
  </si>
  <si>
    <t>Technical reserves</t>
  </si>
  <si>
    <t>Allowances for specific purpose</t>
  </si>
  <si>
    <t xml:space="preserve">Share capital </t>
  </si>
  <si>
    <t>Reserves</t>
  </si>
  <si>
    <t>Riserve di fusione</t>
  </si>
  <si>
    <t xml:space="preserve">Valuation reserves </t>
  </si>
  <si>
    <t xml:space="preserve">Net income </t>
  </si>
  <si>
    <t>Total Liabilities and Shareholders' Equity</t>
  </si>
  <si>
    <t>31/12</t>
  </si>
  <si>
    <t>30/9</t>
  </si>
  <si>
    <t>30/6</t>
  </si>
  <si>
    <t>31/3</t>
  </si>
  <si>
    <t>Financial assets designated at fair value through
profit and loss</t>
  </si>
  <si>
    <t>Investments in associates and companies subject to
joint control</t>
  </si>
  <si>
    <t>Non-current assets held for sale and discontinued 
operations</t>
  </si>
  <si>
    <t>Financial liabilities designated at fair value through
profit and loss</t>
  </si>
  <si>
    <t>Liabilities associated with non-current assets 
held for sale and discontinued operations</t>
  </si>
  <si>
    <t>Merger reserves</t>
  </si>
  <si>
    <r>
      <t xml:space="preserve">(**) </t>
    </r>
    <r>
      <rPr>
        <sz val="6"/>
        <rFont val="Frutiger LT 45 Light"/>
        <family val="2"/>
      </rPr>
      <t>Importo riferito alle operazioni Carifirenze, Pravex, IS Servizi Transazionali (già MPS Finance) e Nextra  in attesa dei relativi processi di allocazione definitivi.</t>
    </r>
  </si>
  <si>
    <t>Direct customer deposits</t>
  </si>
  <si>
    <t xml:space="preserve">Quarterly development of the Reclassified consolidated balance sheet </t>
  </si>
  <si>
    <t xml:space="preserve">Breakdown of financial highlights and financial ratios by business area </t>
  </si>
  <si>
    <t>2008</t>
  </si>
  <si>
    <r>
      <t xml:space="preserve">(*) </t>
    </r>
    <r>
      <rPr>
        <sz val="6"/>
        <rFont val="Frutiger LT 45 Light"/>
        <family val="2"/>
      </rPr>
      <t>Figures restated where required by international accounting principles and considering the changes in the scope of consolidation.</t>
    </r>
  </si>
  <si>
    <r>
      <t>(*)</t>
    </r>
    <r>
      <rPr>
        <sz val="8.5"/>
        <rFont val="Frutiger LT 45 Light"/>
        <family val="2"/>
      </rPr>
      <t xml:space="preserve"> </t>
    </r>
    <r>
      <rPr>
        <sz val="7"/>
        <rFont val="Frutiger LT 45 Light"/>
        <family val="2"/>
      </rPr>
      <t>Figures restated where required by international accounting principles and considering the changes in the scope of consolidation.</t>
    </r>
  </si>
  <si>
    <r>
      <t xml:space="preserve">(*) </t>
    </r>
    <r>
      <rPr>
        <sz val="6.5"/>
        <rFont val="Frutiger LT 45 Light"/>
        <family val="2"/>
      </rPr>
      <t>Figures restated where required by international accounting principles and considering the changes in the scope of consolidation.</t>
    </r>
  </si>
  <si>
    <r>
      <t xml:space="preserve">(*) </t>
    </r>
    <r>
      <rPr>
        <sz val="7"/>
        <rFont val="Frutiger LT 45 Light"/>
        <family val="2"/>
      </rPr>
      <t>Figures restated where required by international accounting principles and considering the changes in the scope of consolidation.</t>
    </r>
  </si>
  <si>
    <r>
      <t xml:space="preserve">(*) </t>
    </r>
    <r>
      <rPr>
        <sz val="6.5"/>
        <rFont val="Frutiger LT 45 Light"/>
        <family val="2"/>
      </rPr>
      <t>Figures restated where required by international accounting principles, considering the changes in the scope of consolidation and in business unit constituents.</t>
    </r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</si>
</sst>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_-[$€-2]\ * #,##0.00_-;\-[$€-2]\ * #,##0.00_-;_-[$€-2]\ * &quot;-&quot;??_-"/>
    <numFmt numFmtId="174" formatCode="&quot;L.&quot;#,##0_);[Red]\(&quot;L.&quot;#,##0\)"/>
    <numFmt numFmtId="175" formatCode="#,##0;\-#,##0;\-"/>
    <numFmt numFmtId="176" formatCode="#,##0.0;\-#,##0.0;\-"/>
    <numFmt numFmtId="177" formatCode="#,##0;\-#,##0;\-\ "/>
    <numFmt numFmtId="178" formatCode="#,##0.0;\-#,##0.0;\-\ "/>
    <numFmt numFmtId="179" formatCode="#,##0_);\(#,##0\);\-\ "/>
    <numFmt numFmtId="180" formatCode="General_)"/>
    <numFmt numFmtId="181" formatCode="_-* #,##0_-;\-* #,##0_-;_-* &quot;-&quot;??_-;_-@_-"/>
    <numFmt numFmtId="182" formatCode="#,##0.00;\-#,##0.00;\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9"/>
      <name val="Frutiger LT 45 Light"/>
      <family val="2"/>
    </font>
    <font>
      <sz val="10"/>
      <name val="Frutiger LT 45 Light"/>
      <family val="2"/>
    </font>
    <font>
      <sz val="11"/>
      <name val="Frutiger LT 45 Light"/>
      <family val="2"/>
    </font>
    <font>
      <sz val="7.5"/>
      <name val="Frutiger LT 45 Light"/>
      <family val="2"/>
    </font>
    <font>
      <sz val="7.5"/>
      <name val="Frutiger LT 65 Bold"/>
      <family val="2"/>
    </font>
    <font>
      <sz val="6"/>
      <name val="Frutiger LT 65 Bold"/>
      <family val="2"/>
    </font>
    <font>
      <sz val="6"/>
      <name val="Frutiger LT 45 Light"/>
      <family val="2"/>
    </font>
    <font>
      <vertAlign val="superscript"/>
      <sz val="8"/>
      <name val="Frutiger LT 45 Light"/>
      <family val="2"/>
    </font>
    <font>
      <b/>
      <sz val="8"/>
      <name val="Frutiger LT 45 Light"/>
      <family val="2"/>
    </font>
    <font>
      <sz val="7"/>
      <name val="Frutiger LT 45 Light"/>
      <family val="2"/>
    </font>
    <font>
      <sz val="8"/>
      <name val="Frutiger LT 45 Light"/>
      <family val="2"/>
    </font>
    <font>
      <vertAlign val="superscript"/>
      <sz val="7"/>
      <name val="Frutiger LT 45 Light"/>
      <family val="2"/>
    </font>
    <font>
      <sz val="6.5"/>
      <name val="Frutiger LT 45 Light"/>
      <family val="2"/>
    </font>
    <font>
      <vertAlign val="superscript"/>
      <sz val="6.5"/>
      <name val="Frutiger LT 45 Light"/>
      <family val="2"/>
    </font>
    <font>
      <vertAlign val="superscript"/>
      <sz val="8.5"/>
      <name val="Frutiger LT 45 Light"/>
      <family val="2"/>
    </font>
    <font>
      <vertAlign val="superscript"/>
      <sz val="7.5"/>
      <name val="Frutiger LT 45 Light"/>
      <family val="2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8"/>
      <name val="Frutiger LT 65 Bold"/>
      <family val="2"/>
    </font>
    <font>
      <b/>
      <sz val="12"/>
      <name val="Frutiger LT 45 Light"/>
      <family val="2"/>
    </font>
    <font>
      <sz val="12"/>
      <name val="Frutiger LT 45 Light"/>
      <family val="2"/>
    </font>
    <font>
      <sz val="10"/>
      <color indexed="10"/>
      <name val="Frutiger LT 45 Light"/>
      <family val="2"/>
    </font>
    <font>
      <b/>
      <sz val="10"/>
      <name val="Frutiger LT 45 Light"/>
      <family val="2"/>
    </font>
    <font>
      <b/>
      <sz val="7"/>
      <name val="Frutiger LT 45 Light"/>
      <family val="2"/>
    </font>
    <font>
      <b/>
      <i/>
      <sz val="9"/>
      <name val="Frutiger LT 45 Light"/>
      <family val="2"/>
    </font>
    <font>
      <sz val="7"/>
      <name val="Frutiger LT 65 Bold"/>
      <family val="2"/>
    </font>
    <font>
      <b/>
      <sz val="9"/>
      <name val="Frutiger LT 45 Light"/>
      <family val="2"/>
    </font>
    <font>
      <sz val="22"/>
      <color indexed="18"/>
      <name val="Frutiger LT 45 Light"/>
      <family val="0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i/>
      <u val="single"/>
      <sz val="14"/>
      <color indexed="18"/>
      <name val="Frutiger LT 45 Light"/>
      <family val="2"/>
    </font>
    <font>
      <b/>
      <i/>
      <sz val="9"/>
      <color indexed="18"/>
      <name val="Arial"/>
      <family val="2"/>
    </font>
    <font>
      <sz val="20"/>
      <color indexed="18"/>
      <name val="Frutiger LT 45 Light"/>
      <family val="0"/>
    </font>
    <font>
      <b/>
      <sz val="10"/>
      <color indexed="18"/>
      <name val="Frutiger LT 45 Light"/>
      <family val="2"/>
    </font>
    <font>
      <sz val="10"/>
      <color indexed="18"/>
      <name val="Frutiger LT 45 Light"/>
      <family val="2"/>
    </font>
    <font>
      <b/>
      <sz val="8"/>
      <color indexed="18"/>
      <name val="Frutiger LT 45 Light"/>
      <family val="2"/>
    </font>
    <font>
      <b/>
      <i/>
      <sz val="9"/>
      <color indexed="18"/>
      <name val="Frutiger LT 45 Light"/>
      <family val="2"/>
    </font>
    <font>
      <sz val="8.5"/>
      <name val="Frutiger LT 45 Light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40">
    <xf numFmtId="4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3">
    <xf numFmtId="4" fontId="0" fillId="0" borderId="0" xfId="0" applyAlignment="1">
      <alignment horizontal="center" vertical="center"/>
    </xf>
    <xf numFmtId="3" fontId="8" fillId="0" borderId="0" xfId="25" applyNumberFormat="1" applyFont="1" applyAlignment="1" applyProtection="1">
      <alignment horizontal="center" vertical="center"/>
      <protection locked="0"/>
    </xf>
    <xf numFmtId="4" fontId="9" fillId="0" borderId="0" xfId="32" applyFont="1" applyProtection="1">
      <alignment horizontal="center" vertical="center"/>
      <protection locked="0"/>
    </xf>
    <xf numFmtId="41" fontId="9" fillId="0" borderId="0" xfId="25" applyFont="1" applyAlignment="1" applyProtection="1">
      <alignment horizontal="center" vertical="center"/>
      <protection locked="0"/>
    </xf>
    <xf numFmtId="4" fontId="9" fillId="0" borderId="0" xfId="32" applyFont="1" applyAlignment="1" applyProtection="1">
      <alignment horizontal="left"/>
      <protection locked="0"/>
    </xf>
    <xf numFmtId="3" fontId="10" fillId="0" borderId="0" xfId="25" applyNumberFormat="1" applyFont="1" applyAlignment="1" applyProtection="1">
      <alignment horizontal="left" vertical="center"/>
      <protection locked="0"/>
    </xf>
    <xf numFmtId="4" fontId="12" fillId="0" borderId="0" xfId="32" applyFont="1" applyBorder="1" applyProtection="1">
      <alignment horizontal="center" vertical="center"/>
      <protection locked="0"/>
    </xf>
    <xf numFmtId="1" fontId="13" fillId="2" borderId="0" xfId="32" applyNumberFormat="1" applyFont="1" applyFill="1" applyBorder="1" applyAlignment="1" applyProtection="1" quotePrefix="1">
      <alignment horizontal="right" vertical="top" wrapText="1"/>
      <protection locked="0"/>
    </xf>
    <xf numFmtId="4" fontId="17" fillId="0" borderId="0" xfId="32" applyFont="1" applyBorder="1" applyProtection="1">
      <alignment horizontal="center" vertical="center"/>
      <protection locked="0"/>
    </xf>
    <xf numFmtId="1" fontId="13" fillId="2" borderId="0" xfId="32" applyNumberFormat="1" applyFont="1" applyFill="1" applyBorder="1" applyAlignment="1" applyProtection="1">
      <alignment horizontal="right" vertical="top" wrapText="1"/>
      <protection locked="0"/>
    </xf>
    <xf numFmtId="4" fontId="9" fillId="0" borderId="0" xfId="0" applyFont="1" applyAlignment="1" applyProtection="1">
      <alignment horizontal="center" vertical="center"/>
      <protection locked="0"/>
    </xf>
    <xf numFmtId="4" fontId="9" fillId="0" borderId="0" xfId="32" applyFont="1" applyAlignment="1" applyProtection="1">
      <alignment horizontal="center" vertical="center"/>
      <protection locked="0"/>
    </xf>
    <xf numFmtId="4" fontId="12" fillId="2" borderId="0" xfId="32" applyFont="1" applyFill="1" applyBorder="1" applyAlignment="1" applyProtection="1">
      <alignment horizontal="left" vertical="top" wrapText="1"/>
      <protection/>
    </xf>
    <xf numFmtId="4" fontId="0" fillId="3" borderId="0" xfId="0" applyFont="1" applyFill="1" applyAlignment="1" applyProtection="1">
      <alignment vertical="center"/>
      <protection/>
    </xf>
    <xf numFmtId="4" fontId="17" fillId="0" borderId="0" xfId="32" applyFont="1" applyBorder="1" applyAlignment="1" applyProtection="1">
      <alignment horizontal="left"/>
      <protection/>
    </xf>
    <xf numFmtId="177" fontId="17" fillId="0" borderId="0" xfId="25" applyNumberFormat="1" applyFont="1" applyFill="1" applyBorder="1" applyAlignment="1" applyProtection="1">
      <alignment horizontal="right" wrapText="1"/>
      <protection locked="0"/>
    </xf>
    <xf numFmtId="177" fontId="17" fillId="0" borderId="0" xfId="25" applyNumberFormat="1" applyFont="1" applyBorder="1" applyAlignment="1" applyProtection="1">
      <alignment horizontal="right" wrapText="1"/>
      <protection locked="0"/>
    </xf>
    <xf numFmtId="4" fontId="17" fillId="0" borderId="0" xfId="0" applyFont="1" applyBorder="1" applyAlignment="1" applyProtection="1">
      <alignment horizontal="left"/>
      <protection/>
    </xf>
    <xf numFmtId="4" fontId="17" fillId="0" borderId="0" xfId="0" applyFont="1" applyFill="1" applyBorder="1" applyAlignment="1" applyProtection="1">
      <alignment horizontal="left"/>
      <protection/>
    </xf>
    <xf numFmtId="4" fontId="17" fillId="0" borderId="0" xfId="0" applyFont="1" applyBorder="1" applyAlignment="1" applyProtection="1">
      <alignment horizontal="left" wrapText="1"/>
      <protection/>
    </xf>
    <xf numFmtId="4" fontId="17" fillId="0" borderId="0" xfId="32" applyFont="1" applyFill="1" applyBorder="1" applyAlignment="1" applyProtection="1">
      <alignment horizontal="left"/>
      <protection/>
    </xf>
    <xf numFmtId="178" fontId="17" fillId="0" borderId="0" xfId="36" applyNumberFormat="1" applyFont="1" applyBorder="1" applyAlignment="1" applyProtection="1">
      <alignment horizontal="right" wrapText="1"/>
      <protection locked="0"/>
    </xf>
    <xf numFmtId="4" fontId="17" fillId="0" borderId="0" xfId="32" applyFont="1" applyProtection="1">
      <alignment horizontal="center" vertical="center"/>
      <protection locked="0"/>
    </xf>
    <xf numFmtId="4" fontId="17" fillId="0" borderId="0" xfId="32" applyFont="1" applyBorder="1" applyAlignment="1" applyProtection="1">
      <alignment horizontal="left" wrapText="1"/>
      <protection/>
    </xf>
    <xf numFmtId="4" fontId="23" fillId="4" borderId="0" xfId="0" applyFont="1" applyFill="1" applyBorder="1" applyAlignment="1" applyProtection="1" quotePrefix="1">
      <alignment/>
      <protection locked="0"/>
    </xf>
    <xf numFmtId="4" fontId="9" fillId="4" borderId="0" xfId="0" applyFont="1" applyFill="1" applyAlignment="1" applyProtection="1">
      <alignment horizontal="center" vertical="center"/>
      <protection locked="0"/>
    </xf>
    <xf numFmtId="41" fontId="9" fillId="4" borderId="0" xfId="25" applyFont="1" applyFill="1" applyAlignment="1" applyProtection="1">
      <alignment horizontal="center" vertical="center"/>
      <protection locked="0"/>
    </xf>
    <xf numFmtId="15" fontId="0" fillId="0" borderId="0" xfId="30" applyFont="1" applyProtection="1">
      <alignment/>
      <protection locked="0"/>
    </xf>
    <xf numFmtId="172" fontId="24" fillId="0" borderId="0" xfId="34" applyNumberFormat="1" applyFont="1" applyProtection="1">
      <alignment/>
      <protection locked="0"/>
    </xf>
    <xf numFmtId="172" fontId="24" fillId="0" borderId="0" xfId="34" applyNumberFormat="1" applyFont="1" applyAlignment="1" applyProtection="1">
      <alignment horizontal="right"/>
      <protection locked="0"/>
    </xf>
    <xf numFmtId="172" fontId="25" fillId="0" borderId="0" xfId="34" applyNumberFormat="1" applyFont="1" applyBorder="1" applyAlignment="1" applyProtection="1">
      <alignment horizontal="right"/>
      <protection locked="0"/>
    </xf>
    <xf numFmtId="176" fontId="26" fillId="0" borderId="0" xfId="33" applyNumberFormat="1" applyFont="1" applyProtection="1">
      <alignment/>
      <protection locked="0"/>
    </xf>
    <xf numFmtId="172" fontId="26" fillId="0" borderId="0" xfId="33" applyNumberFormat="1" applyFont="1" applyFill="1" applyBorder="1" applyProtection="1">
      <alignment/>
      <protection locked="0"/>
    </xf>
    <xf numFmtId="170" fontId="1" fillId="0" borderId="0" xfId="39" applyFont="1" applyAlignment="1" applyProtection="1">
      <alignment horizontal="center"/>
      <protection locked="0"/>
    </xf>
    <xf numFmtId="176" fontId="1" fillId="0" borderId="0" xfId="39" applyNumberFormat="1" applyFont="1" applyAlignment="1" applyProtection="1">
      <alignment horizontal="center"/>
      <protection locked="0"/>
    </xf>
    <xf numFmtId="170" fontId="1" fillId="0" borderId="0" xfId="39" applyFont="1" applyFill="1" applyAlignment="1" applyProtection="1">
      <alignment horizontal="center"/>
      <protection locked="0"/>
    </xf>
    <xf numFmtId="170" fontId="1" fillId="0" borderId="0" xfId="39" applyFont="1" applyFill="1" applyBorder="1" applyAlignment="1" applyProtection="1">
      <alignment horizontal="center"/>
      <protection locked="0"/>
    </xf>
    <xf numFmtId="176" fontId="0" fillId="0" borderId="0" xfId="30" applyNumberFormat="1" applyFont="1" applyProtection="1">
      <alignment/>
      <protection locked="0"/>
    </xf>
    <xf numFmtId="15" fontId="0" fillId="0" borderId="0" xfId="30" applyFont="1" applyFill="1" applyBorder="1" applyProtection="1">
      <alignment/>
      <protection locked="0"/>
    </xf>
    <xf numFmtId="15" fontId="0" fillId="0" borderId="0" xfId="30" applyFont="1" applyProtection="1">
      <alignment/>
      <protection/>
    </xf>
    <xf numFmtId="172" fontId="18" fillId="0" borderId="0" xfId="34" applyNumberFormat="1" applyFont="1" applyBorder="1" applyAlignment="1" applyProtection="1">
      <alignment horizontal="left"/>
      <protection locked="0"/>
    </xf>
    <xf numFmtId="172" fontId="18" fillId="0" borderId="0" xfId="34" applyNumberFormat="1" applyFont="1" applyBorder="1" applyAlignment="1" applyProtection="1">
      <alignment horizontal="right"/>
      <protection locked="0"/>
    </xf>
    <xf numFmtId="15" fontId="25" fillId="0" borderId="0" xfId="30" applyFont="1" applyProtection="1">
      <alignment/>
      <protection locked="0"/>
    </xf>
    <xf numFmtId="176" fontId="18" fillId="0" borderId="0" xfId="34" applyNumberFormat="1" applyFont="1" applyFill="1" applyBorder="1" applyAlignment="1" applyProtection="1">
      <alignment horizontal="right"/>
      <protection locked="0"/>
    </xf>
    <xf numFmtId="172" fontId="27" fillId="3" borderId="0" xfId="34" applyNumberFormat="1" applyFont="1" applyFill="1" applyBorder="1" applyAlignment="1" applyProtection="1">
      <alignment horizontal="left" vertical="top"/>
      <protection/>
    </xf>
    <xf numFmtId="14" fontId="27" fillId="2" borderId="0" xfId="30" applyNumberFormat="1" applyFont="1" applyFill="1" applyBorder="1" applyAlignment="1">
      <alignment horizontal="right" vertical="top"/>
      <protection/>
    </xf>
    <xf numFmtId="0" fontId="27" fillId="2" borderId="0" xfId="30" applyNumberFormat="1" applyFont="1" applyFill="1" applyBorder="1" applyAlignment="1" quotePrefix="1">
      <alignment horizontal="right" vertical="top"/>
      <protection/>
    </xf>
    <xf numFmtId="15" fontId="18" fillId="2" borderId="0" xfId="30" applyFont="1" applyFill="1" applyBorder="1" applyAlignment="1">
      <alignment horizontal="right" vertical="center"/>
      <protection/>
    </xf>
    <xf numFmtId="15" fontId="27" fillId="2" borderId="0" xfId="30" applyFont="1" applyFill="1" applyBorder="1" applyAlignment="1">
      <alignment horizontal="right" vertical="center"/>
      <protection/>
    </xf>
    <xf numFmtId="172" fontId="18" fillId="0" borderId="0" xfId="34" applyNumberFormat="1" applyFont="1" applyBorder="1" applyAlignment="1" applyProtection="1">
      <alignment horizontal="left"/>
      <protection/>
    </xf>
    <xf numFmtId="175" fontId="18" fillId="0" borderId="0" xfId="34" applyNumberFormat="1" applyFont="1" applyBorder="1" applyAlignment="1" applyProtection="1">
      <alignment/>
      <protection locked="0"/>
    </xf>
    <xf numFmtId="176" fontId="18" fillId="0" borderId="0" xfId="29" applyNumberFormat="1" applyFont="1" applyFill="1" applyBorder="1" applyProtection="1">
      <alignment/>
      <protection/>
    </xf>
    <xf numFmtId="175" fontId="18" fillId="0" borderId="0" xfId="34" applyNumberFormat="1" applyFont="1" applyFill="1" applyBorder="1" applyAlignment="1" applyProtection="1">
      <alignment/>
      <protection locked="0"/>
    </xf>
    <xf numFmtId="172" fontId="18" fillId="0" borderId="0" xfId="34" applyNumberFormat="1" applyFont="1" applyFill="1" applyBorder="1" applyAlignment="1" applyProtection="1">
      <alignment horizontal="left"/>
      <protection/>
    </xf>
    <xf numFmtId="172" fontId="18" fillId="0" borderId="0" xfId="34" applyNumberFormat="1" applyFont="1" applyBorder="1" applyProtection="1">
      <alignment/>
      <protection/>
    </xf>
    <xf numFmtId="172" fontId="27" fillId="0" borderId="0" xfId="34" applyNumberFormat="1" applyFont="1" applyBorder="1" applyAlignment="1" applyProtection="1">
      <alignment horizontal="left"/>
      <protection/>
    </xf>
    <xf numFmtId="175" fontId="27" fillId="0" borderId="0" xfId="34" applyNumberFormat="1" applyFont="1" applyBorder="1" applyAlignment="1" applyProtection="1">
      <alignment/>
      <protection locked="0"/>
    </xf>
    <xf numFmtId="175" fontId="27" fillId="0" borderId="0" xfId="34" applyNumberFormat="1" applyFont="1" applyFill="1" applyBorder="1" applyAlignment="1" applyProtection="1">
      <alignment/>
      <protection locked="0"/>
    </xf>
    <xf numFmtId="172" fontId="18" fillId="0" borderId="0" xfId="34" applyNumberFormat="1" applyFont="1" applyBorder="1" applyAlignment="1" applyProtection="1">
      <alignment wrapText="1"/>
      <protection/>
    </xf>
    <xf numFmtId="172" fontId="27" fillId="0" borderId="0" xfId="34" applyNumberFormat="1" applyFont="1" applyBorder="1" applyProtection="1">
      <alignment/>
      <protection/>
    </xf>
    <xf numFmtId="172" fontId="18" fillId="0" borderId="0" xfId="34" applyNumberFormat="1" applyFont="1" applyBorder="1" applyAlignment="1" applyProtection="1">
      <alignment/>
      <protection/>
    </xf>
    <xf numFmtId="176" fontId="18" fillId="0" borderId="0" xfId="34" applyNumberFormat="1" applyFont="1" applyBorder="1" applyAlignment="1" applyProtection="1">
      <alignment/>
      <protection locked="0"/>
    </xf>
    <xf numFmtId="172" fontId="27" fillId="3" borderId="0" xfId="34" applyNumberFormat="1" applyFont="1" applyFill="1" applyBorder="1" applyProtection="1">
      <alignment/>
      <protection/>
    </xf>
    <xf numFmtId="175" fontId="27" fillId="3" borderId="0" xfId="34" applyNumberFormat="1" applyFont="1" applyFill="1" applyBorder="1" applyAlignment="1" applyProtection="1">
      <alignment/>
      <protection/>
    </xf>
    <xf numFmtId="175" fontId="27" fillId="3" borderId="0" xfId="34" applyNumberFormat="1" applyFont="1" applyFill="1" applyBorder="1" applyAlignment="1" applyProtection="1">
      <alignment/>
      <protection locked="0"/>
    </xf>
    <xf numFmtId="176" fontId="27" fillId="3" borderId="0" xfId="34" applyNumberFormat="1" applyFont="1" applyFill="1" applyBorder="1" applyAlignment="1" applyProtection="1">
      <alignment/>
      <protection locked="0"/>
    </xf>
    <xf numFmtId="175" fontId="27" fillId="0" borderId="0" xfId="34" applyNumberFormat="1" applyFont="1" applyFill="1" applyBorder="1" applyAlignment="1" applyProtection="1">
      <alignment/>
      <protection/>
    </xf>
    <xf numFmtId="172" fontId="27" fillId="0" borderId="0" xfId="34" applyNumberFormat="1" applyFont="1" applyFill="1" applyBorder="1" applyProtection="1">
      <alignment/>
      <protection/>
    </xf>
    <xf numFmtId="4" fontId="27" fillId="0" borderId="0" xfId="34" applyNumberFormat="1" applyFont="1" applyFill="1" applyBorder="1" applyAlignment="1" applyProtection="1">
      <alignment horizontal="right"/>
      <protection locked="0"/>
    </xf>
    <xf numFmtId="176" fontId="27" fillId="0" borderId="0" xfId="34" applyNumberFormat="1" applyFont="1" applyFill="1" applyBorder="1" applyAlignment="1" applyProtection="1">
      <alignment/>
      <protection locked="0"/>
    </xf>
    <xf numFmtId="15" fontId="23" fillId="0" borderId="0" xfId="30" applyFont="1" applyFill="1" applyBorder="1" applyAlignment="1" quotePrefix="1">
      <alignment wrapText="1"/>
      <protection/>
    </xf>
    <xf numFmtId="15" fontId="0" fillId="0" borderId="0" xfId="30" applyFont="1" applyFill="1" applyProtection="1">
      <alignment/>
      <protection locked="0"/>
    </xf>
    <xf numFmtId="172" fontId="28" fillId="0" borderId="0" xfId="34" applyNumberFormat="1" applyFont="1" applyProtection="1">
      <alignment/>
      <protection locked="0"/>
    </xf>
    <xf numFmtId="172" fontId="29" fillId="0" borderId="0" xfId="34" applyNumberFormat="1" applyFont="1" applyAlignment="1" applyProtection="1">
      <alignment horizontal="right"/>
      <protection locked="0"/>
    </xf>
    <xf numFmtId="0" fontId="27" fillId="2" borderId="0" xfId="30" applyNumberFormat="1" applyFont="1" applyFill="1" applyBorder="1" applyAlignment="1">
      <alignment horizontal="center" vertical="top"/>
      <protection/>
    </xf>
    <xf numFmtId="15" fontId="17" fillId="2" borderId="0" xfId="30" applyFont="1" applyFill="1" applyBorder="1" applyAlignment="1">
      <alignment horizontal="right" vertical="top" wrapText="1"/>
      <protection/>
    </xf>
    <xf numFmtId="177" fontId="18" fillId="0" borderId="0" xfId="34" applyNumberFormat="1" applyFont="1" applyBorder="1" applyAlignment="1" applyProtection="1">
      <alignment/>
      <protection locked="0"/>
    </xf>
    <xf numFmtId="177" fontId="18" fillId="0" borderId="0" xfId="34" applyNumberFormat="1" applyFont="1" applyFill="1" applyBorder="1" applyAlignment="1" applyProtection="1">
      <alignment/>
      <protection locked="0"/>
    </xf>
    <xf numFmtId="15" fontId="18" fillId="0" borderId="0" xfId="30" applyFont="1" applyBorder="1" applyProtection="1">
      <alignment/>
      <protection locked="0"/>
    </xf>
    <xf numFmtId="15" fontId="25" fillId="0" borderId="0" xfId="30" applyFont="1" applyBorder="1" applyProtection="1">
      <alignment/>
      <protection locked="0"/>
    </xf>
    <xf numFmtId="15" fontId="25" fillId="0" borderId="0" xfId="30" applyFont="1" applyFill="1" applyBorder="1" applyProtection="1">
      <alignment/>
      <protection locked="0"/>
    </xf>
    <xf numFmtId="177" fontId="27" fillId="0" borderId="0" xfId="34" applyNumberFormat="1" applyFont="1" applyBorder="1" applyAlignment="1" applyProtection="1">
      <alignment/>
      <protection/>
    </xf>
    <xf numFmtId="176" fontId="27" fillId="0" borderId="0" xfId="34" applyNumberFormat="1" applyFont="1" applyBorder="1" applyAlignment="1" applyProtection="1">
      <alignment/>
      <protection locked="0"/>
    </xf>
    <xf numFmtId="177" fontId="27" fillId="0" borderId="0" xfId="34" applyNumberFormat="1" applyFont="1" applyFill="1" applyBorder="1" applyAlignment="1" applyProtection="1">
      <alignment/>
      <protection/>
    </xf>
    <xf numFmtId="15" fontId="25" fillId="0" borderId="0" xfId="30" applyFont="1" applyBorder="1" applyProtection="1">
      <alignment/>
      <protection locked="0"/>
    </xf>
    <xf numFmtId="177" fontId="27" fillId="0" borderId="0" xfId="34" applyNumberFormat="1" applyFont="1" applyFill="1" applyBorder="1" applyProtection="1">
      <alignment/>
      <protection locked="0"/>
    </xf>
    <xf numFmtId="177" fontId="27" fillId="0" borderId="0" xfId="34" applyNumberFormat="1" applyFont="1" applyBorder="1" applyAlignment="1" applyProtection="1">
      <alignment/>
      <protection locked="0"/>
    </xf>
    <xf numFmtId="175" fontId="27" fillId="0" borderId="0" xfId="34" applyNumberFormat="1" applyFont="1" applyFill="1" applyBorder="1" applyProtection="1">
      <alignment/>
      <protection locked="0"/>
    </xf>
    <xf numFmtId="172" fontId="18" fillId="0" borderId="0" xfId="34" applyNumberFormat="1" applyFont="1" applyFill="1" applyBorder="1" applyProtection="1">
      <alignment/>
      <protection/>
    </xf>
    <xf numFmtId="172" fontId="18" fillId="0" borderId="0" xfId="34" applyNumberFormat="1" applyFont="1" applyFill="1" applyBorder="1" applyAlignment="1" applyProtection="1">
      <alignment/>
      <protection/>
    </xf>
    <xf numFmtId="3" fontId="18" fillId="0" borderId="0" xfId="34" applyNumberFormat="1" applyFont="1" applyFill="1" applyBorder="1" applyAlignment="1" applyProtection="1">
      <alignment/>
      <protection locked="0"/>
    </xf>
    <xf numFmtId="172" fontId="18" fillId="0" borderId="0" xfId="34" applyNumberFormat="1" applyFont="1" applyFill="1" applyBorder="1" applyAlignment="1" applyProtection="1">
      <alignment/>
      <protection locked="0"/>
    </xf>
    <xf numFmtId="3" fontId="27" fillId="0" borderId="0" xfId="34" applyNumberFormat="1" applyFont="1" applyFill="1" applyBorder="1" applyAlignment="1" applyProtection="1">
      <alignment/>
      <protection locked="0"/>
    </xf>
    <xf numFmtId="172" fontId="27" fillId="0" borderId="0" xfId="34" applyNumberFormat="1" applyFont="1" applyFill="1" applyBorder="1" applyAlignment="1" applyProtection="1">
      <alignment/>
      <protection locked="0"/>
    </xf>
    <xf numFmtId="3" fontId="27" fillId="0" borderId="0" xfId="34" applyNumberFormat="1" applyFont="1" applyFill="1" applyBorder="1" applyAlignment="1" applyProtection="1">
      <alignment/>
      <protection/>
    </xf>
    <xf numFmtId="15" fontId="27" fillId="0" borderId="0" xfId="30" applyFont="1" applyFill="1" applyBorder="1" applyProtection="1">
      <alignment/>
      <protection locked="0"/>
    </xf>
    <xf numFmtId="4" fontId="27" fillId="0" borderId="0" xfId="34" applyNumberFormat="1" applyFont="1" applyFill="1" applyBorder="1" applyAlignment="1" applyProtection="1">
      <alignment/>
      <protection/>
    </xf>
    <xf numFmtId="4" fontId="27" fillId="0" borderId="0" xfId="34" applyNumberFormat="1" applyFont="1" applyFill="1" applyBorder="1" applyAlignment="1" applyProtection="1">
      <alignment/>
      <protection locked="0"/>
    </xf>
    <xf numFmtId="172" fontId="17" fillId="0" borderId="0" xfId="34" applyNumberFormat="1" applyFont="1" applyFill="1" applyBorder="1" applyAlignment="1" applyProtection="1">
      <alignment horizontal="right"/>
      <protection locked="0"/>
    </xf>
    <xf numFmtId="172" fontId="18" fillId="0" borderId="0" xfId="34" applyNumberFormat="1" applyFont="1" applyFill="1" applyBorder="1" applyAlignment="1" applyProtection="1">
      <alignment horizontal="left"/>
      <protection locked="0"/>
    </xf>
    <xf numFmtId="172" fontId="28" fillId="0" borderId="0" xfId="34" applyNumberFormat="1" applyFont="1" applyFill="1" applyBorder="1" applyProtection="1">
      <alignment/>
      <protection locked="0"/>
    </xf>
    <xf numFmtId="172" fontId="29" fillId="0" borderId="0" xfId="34" applyNumberFormat="1" applyFont="1" applyFill="1" applyBorder="1" applyAlignment="1" applyProtection="1">
      <alignment horizontal="right"/>
      <protection locked="0"/>
    </xf>
    <xf numFmtId="172" fontId="17" fillId="0" borderId="0" xfId="34" applyNumberFormat="1" applyFont="1" applyBorder="1" applyAlignment="1" applyProtection="1">
      <alignment horizontal="left"/>
      <protection/>
    </xf>
    <xf numFmtId="3" fontId="17" fillId="0" borderId="0" xfId="34" applyNumberFormat="1" applyFont="1" applyBorder="1" applyAlignment="1" applyProtection="1">
      <alignment/>
      <protection locked="0"/>
    </xf>
    <xf numFmtId="176" fontId="17" fillId="0" borderId="0" xfId="34" applyNumberFormat="1" applyFont="1" applyBorder="1" applyAlignment="1" applyProtection="1">
      <alignment/>
      <protection locked="0"/>
    </xf>
    <xf numFmtId="3" fontId="17" fillId="0" borderId="0" xfId="34" applyNumberFormat="1" applyFont="1" applyFill="1" applyBorder="1" applyAlignment="1" applyProtection="1">
      <alignment/>
      <protection locked="0"/>
    </xf>
    <xf numFmtId="172" fontId="17" fillId="0" borderId="0" xfId="34" applyNumberFormat="1" applyFont="1" applyFill="1" applyBorder="1" applyAlignment="1" applyProtection="1">
      <alignment/>
      <protection locked="0"/>
    </xf>
    <xf numFmtId="172" fontId="17" fillId="0" borderId="0" xfId="34" applyNumberFormat="1" applyFont="1" applyFill="1" applyBorder="1" applyAlignment="1" applyProtection="1">
      <alignment horizontal="left"/>
      <protection/>
    </xf>
    <xf numFmtId="15" fontId="0" fillId="0" borderId="0" xfId="30" applyFont="1" applyBorder="1" applyProtection="1">
      <alignment/>
      <protection locked="0"/>
    </xf>
    <xf numFmtId="15" fontId="9" fillId="0" borderId="0" xfId="30" applyFont="1" applyProtection="1">
      <alignment/>
      <protection locked="0"/>
    </xf>
    <xf numFmtId="170" fontId="31" fillId="0" borderId="0" xfId="39" applyFont="1" applyAlignment="1" applyProtection="1">
      <alignment horizontal="center"/>
      <protection locked="0"/>
    </xf>
    <xf numFmtId="170" fontId="31" fillId="0" borderId="0" xfId="39" applyFont="1" applyBorder="1" applyAlignment="1" applyProtection="1">
      <alignment horizontal="center"/>
      <protection locked="0"/>
    </xf>
    <xf numFmtId="15" fontId="32" fillId="0" borderId="0" xfId="30" applyFont="1" applyProtection="1">
      <alignment/>
      <protection locked="0"/>
    </xf>
    <xf numFmtId="15" fontId="33" fillId="0" borderId="0" xfId="30" applyFont="1" applyProtection="1">
      <alignment/>
      <protection locked="0"/>
    </xf>
    <xf numFmtId="15" fontId="33" fillId="0" borderId="0" xfId="30" applyFont="1" applyBorder="1" applyProtection="1">
      <alignment/>
      <protection locked="0"/>
    </xf>
    <xf numFmtId="15" fontId="32" fillId="0" borderId="0" xfId="30" applyFont="1" applyAlignment="1" applyProtection="1" quotePrefix="1">
      <alignment horizontal="center"/>
      <protection locked="0"/>
    </xf>
    <xf numFmtId="15" fontId="9" fillId="0" borderId="0" xfId="30" applyFont="1" applyProtection="1">
      <alignment/>
      <protection/>
    </xf>
    <xf numFmtId="15" fontId="9" fillId="0" borderId="0" xfId="30" applyFont="1" applyBorder="1" applyProtection="1">
      <alignment/>
      <protection locked="0"/>
    </xf>
    <xf numFmtId="172" fontId="29" fillId="0" borderId="0" xfId="34" applyNumberFormat="1" applyFont="1" applyBorder="1" applyAlignment="1" applyProtection="1">
      <alignment horizontal="right"/>
      <protection locked="0"/>
    </xf>
    <xf numFmtId="15" fontId="9" fillId="0" borderId="0" xfId="30" applyFont="1" applyBorder="1" applyAlignment="1">
      <alignment horizontal="right"/>
      <protection/>
    </xf>
    <xf numFmtId="1" fontId="27" fillId="3" borderId="0" xfId="24" applyNumberFormat="1" applyFont="1" applyFill="1" applyBorder="1" applyAlignment="1" applyProtection="1">
      <alignment horizontal="centerContinuous" vertical="top" wrapText="1"/>
      <protection locked="0"/>
    </xf>
    <xf numFmtId="4" fontId="36" fillId="0" borderId="0" xfId="0" applyFont="1" applyAlignment="1">
      <alignment horizontal="left"/>
    </xf>
    <xf numFmtId="1" fontId="27" fillId="3" borderId="0" xfId="24" applyNumberFormat="1" applyFont="1" applyFill="1" applyBorder="1" applyAlignment="1" applyProtection="1" quotePrefix="1">
      <alignment horizontal="centerContinuous" vertical="top" wrapText="1"/>
      <protection locked="0"/>
    </xf>
    <xf numFmtId="15" fontId="27" fillId="0" borderId="0" xfId="30" applyFont="1" applyAlignment="1" applyProtection="1">
      <alignment vertical="top"/>
      <protection locked="0"/>
    </xf>
    <xf numFmtId="1" fontId="27" fillId="3" borderId="0" xfId="24" applyNumberFormat="1" applyFont="1" applyFill="1" applyBorder="1" applyAlignment="1" applyProtection="1" quotePrefix="1">
      <alignment horizontal="right" vertical="top" wrapText="1"/>
      <protection locked="0"/>
    </xf>
    <xf numFmtId="1" fontId="27" fillId="3" borderId="0" xfId="24" applyNumberFormat="1" applyFont="1" applyFill="1" applyBorder="1" applyAlignment="1" applyProtection="1">
      <alignment horizontal="right" vertical="top" wrapText="1"/>
      <protection locked="0"/>
    </xf>
    <xf numFmtId="15" fontId="27" fillId="0" borderId="0" xfId="30" applyFont="1" applyAlignment="1" applyProtection="1">
      <alignment/>
      <protection locked="0"/>
    </xf>
    <xf numFmtId="175" fontId="17" fillId="0" borderId="0" xfId="34" applyNumberFormat="1" applyFont="1" applyBorder="1" applyAlignment="1" applyProtection="1">
      <alignment/>
      <protection locked="0"/>
    </xf>
    <xf numFmtId="15" fontId="17" fillId="0" borderId="0" xfId="30" applyFont="1" applyProtection="1">
      <alignment/>
      <protection locked="0"/>
    </xf>
    <xf numFmtId="172" fontId="17" fillId="0" borderId="0" xfId="34" applyNumberFormat="1" applyFont="1" applyBorder="1" applyProtection="1">
      <alignment/>
      <protection/>
    </xf>
    <xf numFmtId="172" fontId="34" fillId="0" borderId="0" xfId="34" applyNumberFormat="1" applyFont="1" applyBorder="1" applyAlignment="1" applyProtection="1">
      <alignment horizontal="left"/>
      <protection/>
    </xf>
    <xf numFmtId="175" fontId="34" fillId="0" borderId="0" xfId="34" applyNumberFormat="1" applyFont="1" applyBorder="1" applyAlignment="1" applyProtection="1">
      <alignment/>
      <protection locked="0"/>
    </xf>
    <xf numFmtId="15" fontId="34" fillId="0" borderId="0" xfId="30" applyFont="1" applyProtection="1">
      <alignment/>
      <protection locked="0"/>
    </xf>
    <xf numFmtId="172" fontId="17" fillId="0" borderId="0" xfId="34" applyNumberFormat="1" applyFont="1" applyBorder="1" applyAlignment="1" applyProtection="1">
      <alignment wrapText="1"/>
      <protection/>
    </xf>
    <xf numFmtId="172" fontId="34" fillId="0" borderId="0" xfId="34" applyNumberFormat="1" applyFont="1" applyBorder="1" applyProtection="1">
      <alignment/>
      <protection/>
    </xf>
    <xf numFmtId="175" fontId="17" fillId="0" borderId="0" xfId="34" applyNumberFormat="1" applyFont="1" applyFill="1" applyBorder="1" applyAlignment="1" applyProtection="1">
      <alignment/>
      <protection locked="0"/>
    </xf>
    <xf numFmtId="177" fontId="9" fillId="0" borderId="0" xfId="30" applyNumberFormat="1" applyFont="1" applyProtection="1">
      <alignment/>
      <protection locked="0"/>
    </xf>
    <xf numFmtId="177" fontId="9" fillId="0" borderId="0" xfId="30" applyNumberFormat="1" applyFont="1" applyBorder="1" applyProtection="1">
      <alignment/>
      <protection locked="0"/>
    </xf>
    <xf numFmtId="177" fontId="17" fillId="0" borderId="0" xfId="34" applyNumberFormat="1" applyFont="1" applyBorder="1" applyAlignment="1" applyProtection="1">
      <alignment/>
      <protection locked="0"/>
    </xf>
    <xf numFmtId="177" fontId="34" fillId="0" borderId="0" xfId="34" applyNumberFormat="1" applyFont="1" applyBorder="1" applyAlignment="1" applyProtection="1">
      <alignment/>
      <protection/>
    </xf>
    <xf numFmtId="177" fontId="34" fillId="0" borderId="0" xfId="34" applyNumberFormat="1" applyFont="1" applyFill="1" applyBorder="1" applyProtection="1">
      <alignment/>
      <protection locked="0"/>
    </xf>
    <xf numFmtId="172" fontId="17" fillId="0" borderId="0" xfId="34" applyNumberFormat="1" applyFont="1" applyFill="1" applyBorder="1" applyProtection="1">
      <alignment/>
      <protection/>
    </xf>
    <xf numFmtId="177" fontId="17" fillId="0" borderId="0" xfId="34" applyNumberFormat="1" applyFont="1" applyFill="1" applyBorder="1" applyAlignment="1" applyProtection="1">
      <alignment/>
      <protection locked="0"/>
    </xf>
    <xf numFmtId="15" fontId="34" fillId="0" borderId="0" xfId="30" applyFont="1" applyFill="1" applyProtection="1">
      <alignment/>
      <protection locked="0"/>
    </xf>
    <xf numFmtId="177" fontId="17" fillId="0" borderId="0" xfId="34" applyNumberFormat="1" applyFont="1" applyFill="1" applyBorder="1" applyProtection="1">
      <alignment/>
      <protection locked="0"/>
    </xf>
    <xf numFmtId="177" fontId="27" fillId="3" borderId="0" xfId="34" applyNumberFormat="1" applyFont="1" applyFill="1" applyBorder="1" applyAlignment="1" applyProtection="1">
      <alignment/>
      <protection/>
    </xf>
    <xf numFmtId="177" fontId="18" fillId="3" borderId="0" xfId="30" applyNumberFormat="1" applyFont="1" applyFill="1" applyBorder="1" applyProtection="1">
      <alignment/>
      <protection locked="0"/>
    </xf>
    <xf numFmtId="177" fontId="27" fillId="3" borderId="0" xfId="34" applyNumberFormat="1" applyFont="1" applyFill="1" applyBorder="1" applyProtection="1">
      <alignment/>
      <protection locked="0"/>
    </xf>
    <xf numFmtId="172" fontId="17" fillId="0" borderId="0" xfId="34" applyNumberFormat="1" applyFont="1" applyBorder="1" applyAlignment="1" applyProtection="1">
      <alignment horizontal="left" wrapText="1"/>
      <protection/>
    </xf>
    <xf numFmtId="15" fontId="0" fillId="0" borderId="0" xfId="31" applyFont="1" applyProtection="1">
      <alignment/>
      <protection locked="0"/>
    </xf>
    <xf numFmtId="15" fontId="9" fillId="0" borderId="0" xfId="31" applyFont="1" applyProtection="1">
      <alignment/>
      <protection locked="0"/>
    </xf>
    <xf numFmtId="176" fontId="9" fillId="0" borderId="0" xfId="31" applyNumberFormat="1" applyFont="1" applyProtection="1">
      <alignment/>
      <protection locked="0"/>
    </xf>
    <xf numFmtId="15" fontId="31" fillId="0" borderId="0" xfId="31" applyFont="1" applyFill="1" applyProtection="1">
      <alignment/>
      <protection locked="0"/>
    </xf>
    <xf numFmtId="176" fontId="9" fillId="0" borderId="0" xfId="31" applyNumberFormat="1" applyFont="1" applyBorder="1" applyProtection="1">
      <alignment/>
      <protection locked="0"/>
    </xf>
    <xf numFmtId="3" fontId="16" fillId="0" borderId="0" xfId="34" applyNumberFormat="1" applyFont="1" applyFill="1" applyBorder="1" applyProtection="1" quotePrefix="1">
      <alignment/>
      <protection locked="0"/>
    </xf>
    <xf numFmtId="172" fontId="35" fillId="0" borderId="0" xfId="34" applyNumberFormat="1" applyFont="1" applyBorder="1" applyAlignment="1" applyProtection="1">
      <alignment horizontal="left"/>
      <protection/>
    </xf>
    <xf numFmtId="172" fontId="29" fillId="0" borderId="0" xfId="34" applyNumberFormat="1" applyFont="1" applyBorder="1" applyProtection="1">
      <alignment/>
      <protection locked="0"/>
    </xf>
    <xf numFmtId="182" fontId="18" fillId="0" borderId="0" xfId="34" applyNumberFormat="1" applyFont="1" applyFill="1" applyBorder="1" applyAlignment="1" applyProtection="1">
      <alignment/>
      <protection locked="0"/>
    </xf>
    <xf numFmtId="15" fontId="9" fillId="0" borderId="0" xfId="31" applyFont="1" applyBorder="1" applyProtection="1">
      <alignment/>
      <protection locked="0"/>
    </xf>
    <xf numFmtId="15" fontId="9" fillId="0" borderId="0" xfId="31" applyFont="1" applyFill="1" applyBorder="1" applyProtection="1">
      <alignment/>
      <protection locked="0"/>
    </xf>
    <xf numFmtId="172" fontId="17" fillId="0" borderId="0" xfId="34" applyNumberFormat="1" applyFont="1" applyBorder="1" applyAlignment="1" applyProtection="1">
      <alignment horizontal="left"/>
      <protection locked="0"/>
    </xf>
    <xf numFmtId="172" fontId="17" fillId="0" borderId="0" xfId="34" applyNumberFormat="1" applyFont="1" applyBorder="1" applyProtection="1">
      <alignment/>
      <protection locked="0"/>
    </xf>
    <xf numFmtId="15" fontId="17" fillId="0" borderId="0" xfId="31" applyFont="1" applyBorder="1" applyProtection="1">
      <alignment/>
      <protection locked="0"/>
    </xf>
    <xf numFmtId="15" fontId="17" fillId="0" borderId="0" xfId="31" applyFont="1" applyProtection="1">
      <alignment/>
      <protection locked="0"/>
    </xf>
    <xf numFmtId="172" fontId="18" fillId="0" borderId="0" xfId="34" applyNumberFormat="1" applyFont="1" applyFill="1" applyBorder="1" applyAlignment="1" applyProtection="1">
      <alignment horizontal="right"/>
      <protection locked="0"/>
    </xf>
    <xf numFmtId="1" fontId="27" fillId="3" borderId="0" xfId="24" applyNumberFormat="1" applyFont="1" applyFill="1" applyBorder="1" applyAlignment="1" applyProtection="1" quotePrefix="1">
      <alignment horizontal="right" vertical="top"/>
      <protection locked="0"/>
    </xf>
    <xf numFmtId="1" fontId="27" fillId="3" borderId="0" xfId="31" applyNumberFormat="1" applyFont="1" applyFill="1" applyBorder="1" applyAlignment="1">
      <alignment vertical="center"/>
      <protection/>
    </xf>
    <xf numFmtId="15" fontId="18" fillId="0" borderId="0" xfId="31" applyFont="1" applyProtection="1">
      <alignment/>
      <protection locked="0"/>
    </xf>
    <xf numFmtId="178" fontId="18" fillId="0" borderId="0" xfId="34" applyNumberFormat="1" applyFont="1" applyFill="1" applyBorder="1" applyProtection="1">
      <alignment/>
      <protection locked="0"/>
    </xf>
    <xf numFmtId="177" fontId="16" fillId="0" borderId="0" xfId="34" applyNumberFormat="1" applyFont="1" applyFill="1" applyBorder="1" applyProtection="1">
      <alignment/>
      <protection locked="0"/>
    </xf>
    <xf numFmtId="177" fontId="18" fillId="0" borderId="0" xfId="34" applyNumberFormat="1" applyFont="1" applyFill="1" applyBorder="1" applyProtection="1">
      <alignment/>
      <protection locked="0"/>
    </xf>
    <xf numFmtId="176" fontId="27" fillId="3" borderId="0" xfId="29" applyNumberFormat="1" applyFont="1" applyFill="1" applyBorder="1" applyProtection="1">
      <alignment/>
      <protection/>
    </xf>
    <xf numFmtId="175" fontId="27" fillId="3" borderId="0" xfId="29" applyNumberFormat="1" applyFont="1" applyFill="1" applyBorder="1" applyProtection="1">
      <alignment/>
      <protection/>
    </xf>
    <xf numFmtId="172" fontId="16" fillId="0" borderId="0" xfId="34" applyNumberFormat="1" applyFont="1" applyFill="1" applyBorder="1" applyProtection="1">
      <alignment/>
      <protection locked="0"/>
    </xf>
    <xf numFmtId="15" fontId="18" fillId="0" borderId="0" xfId="31" applyFont="1" applyBorder="1" applyProtection="1">
      <alignment/>
      <protection locked="0"/>
    </xf>
    <xf numFmtId="176" fontId="18" fillId="0" borderId="0" xfId="31" applyNumberFormat="1" applyFont="1" applyBorder="1" applyProtection="1">
      <alignment/>
      <protection locked="0"/>
    </xf>
    <xf numFmtId="15" fontId="18" fillId="0" borderId="0" xfId="31" applyFont="1" applyFill="1" applyBorder="1" applyProtection="1">
      <alignment/>
      <protection locked="0"/>
    </xf>
    <xf numFmtId="14" fontId="11" fillId="2" borderId="0" xfId="31" applyNumberFormat="1" applyFont="1" applyFill="1" applyBorder="1" applyAlignment="1">
      <alignment horizontal="right" vertical="center"/>
      <protection/>
    </xf>
    <xf numFmtId="172" fontId="18" fillId="0" borderId="0" xfId="34" applyNumberFormat="1" applyFont="1" applyFill="1" applyBorder="1" applyAlignment="1" applyProtection="1">
      <alignment horizontal="left" wrapText="1"/>
      <protection/>
    </xf>
    <xf numFmtId="15" fontId="23" fillId="0" borderId="0" xfId="31" applyFont="1" applyBorder="1" applyAlignment="1" quotePrefix="1">
      <alignment/>
      <protection/>
    </xf>
    <xf numFmtId="15" fontId="23" fillId="0" borderId="0" xfId="31" applyFont="1" applyFill="1" applyBorder="1" applyAlignment="1" quotePrefix="1">
      <alignment/>
      <protection/>
    </xf>
    <xf numFmtId="15" fontId="9" fillId="0" borderId="0" xfId="31" applyFont="1" applyFill="1" applyProtection="1">
      <alignment/>
      <protection locked="0"/>
    </xf>
    <xf numFmtId="15" fontId="18" fillId="3" borderId="0" xfId="31" applyFont="1" applyFill="1" applyBorder="1" applyAlignment="1">
      <alignment horizontal="right" vertical="center" wrapText="1"/>
      <protection/>
    </xf>
    <xf numFmtId="172" fontId="27" fillId="3" borderId="0" xfId="34" applyNumberFormat="1" applyFont="1" applyFill="1" applyBorder="1" applyAlignment="1" applyProtection="1">
      <alignment horizontal="right" vertical="center"/>
      <protection locked="0"/>
    </xf>
    <xf numFmtId="176" fontId="27" fillId="3" borderId="0" xfId="34" applyNumberFormat="1" applyFont="1" applyFill="1" applyBorder="1" applyAlignment="1" applyProtection="1">
      <alignment horizontal="right" vertical="center"/>
      <protection locked="0"/>
    </xf>
    <xf numFmtId="15" fontId="18" fillId="0" borderId="0" xfId="31" applyFont="1" applyFill="1" applyAlignment="1" applyProtection="1">
      <alignment/>
      <protection locked="0"/>
    </xf>
    <xf numFmtId="15" fontId="18" fillId="0" borderId="0" xfId="31" applyFont="1" applyAlignment="1" applyProtection="1">
      <alignment/>
      <protection locked="0"/>
    </xf>
    <xf numFmtId="172" fontId="18" fillId="4" borderId="0" xfId="34" applyNumberFormat="1" applyFont="1" applyFill="1" applyBorder="1" applyAlignment="1" applyProtection="1">
      <alignment/>
      <protection/>
    </xf>
    <xf numFmtId="176" fontId="22" fillId="0" borderId="0" xfId="31" applyNumberFormat="1" applyFont="1" applyFill="1" applyBorder="1" applyAlignment="1" applyProtection="1">
      <alignment wrapText="1"/>
      <protection locked="0"/>
    </xf>
    <xf numFmtId="15" fontId="19" fillId="5" borderId="0" xfId="31" applyFont="1" applyFill="1" applyBorder="1" applyProtection="1">
      <alignment/>
      <protection locked="0"/>
    </xf>
    <xf numFmtId="176" fontId="19" fillId="5" borderId="0" xfId="31" applyNumberFormat="1" applyFont="1" applyFill="1" applyBorder="1" applyProtection="1">
      <alignment/>
      <protection locked="0"/>
    </xf>
    <xf numFmtId="15" fontId="19" fillId="0" borderId="0" xfId="31" applyFont="1" applyFill="1" applyBorder="1" applyProtection="1">
      <alignment/>
      <protection locked="0"/>
    </xf>
    <xf numFmtId="15" fontId="32" fillId="0" borderId="0" xfId="31" applyFont="1" applyProtection="1">
      <alignment/>
      <protection locked="0"/>
    </xf>
    <xf numFmtId="15" fontId="33" fillId="0" borderId="0" xfId="31" applyFont="1" applyProtection="1">
      <alignment/>
      <protection locked="0"/>
    </xf>
    <xf numFmtId="15" fontId="33" fillId="0" borderId="0" xfId="31" applyFont="1" applyBorder="1" applyProtection="1">
      <alignment/>
      <protection locked="0"/>
    </xf>
    <xf numFmtId="15" fontId="32" fillId="0" borderId="0" xfId="31" applyFont="1" applyAlignment="1" applyProtection="1">
      <alignment horizontal="center"/>
      <protection locked="0"/>
    </xf>
    <xf numFmtId="15" fontId="32" fillId="0" borderId="0" xfId="31" applyFont="1" applyAlignment="1" applyProtection="1" quotePrefix="1">
      <alignment horizontal="center"/>
      <protection locked="0"/>
    </xf>
    <xf numFmtId="15" fontId="9" fillId="0" borderId="0" xfId="31" applyFont="1" applyProtection="1">
      <alignment/>
      <protection/>
    </xf>
    <xf numFmtId="172" fontId="28" fillId="0" borderId="0" xfId="34" applyNumberFormat="1" applyFont="1" applyBorder="1" applyProtection="1">
      <alignment/>
      <protection locked="0"/>
    </xf>
    <xf numFmtId="15" fontId="9" fillId="0" borderId="0" xfId="31" applyFont="1" applyBorder="1" applyAlignment="1">
      <alignment horizontal="right"/>
      <protection/>
    </xf>
    <xf numFmtId="175" fontId="27" fillId="3" borderId="0" xfId="34" applyNumberFormat="1" applyFont="1" applyFill="1" applyBorder="1" applyProtection="1">
      <alignment/>
      <protection locked="0"/>
    </xf>
    <xf numFmtId="179" fontId="27" fillId="0" borderId="0" xfId="34" applyNumberFormat="1" applyFont="1" applyFill="1" applyBorder="1" applyAlignment="1" applyProtection="1">
      <alignment/>
      <protection/>
    </xf>
    <xf numFmtId="172" fontId="17" fillId="0" borderId="0" xfId="34" applyNumberFormat="1" applyFont="1" applyFill="1" applyBorder="1" applyAlignment="1" applyProtection="1">
      <alignment horizontal="left" wrapText="1"/>
      <protection/>
    </xf>
    <xf numFmtId="15" fontId="23" fillId="0" borderId="0" xfId="31" applyFont="1" applyBorder="1" applyAlignment="1" quotePrefix="1">
      <alignment wrapText="1"/>
      <protection/>
    </xf>
    <xf numFmtId="177" fontId="9" fillId="0" borderId="0" xfId="31" applyNumberFormat="1" applyFont="1" applyProtection="1">
      <alignment/>
      <protection locked="0"/>
    </xf>
    <xf numFmtId="177" fontId="9" fillId="0" borderId="0" xfId="31" applyNumberFormat="1" applyFont="1" applyBorder="1" applyProtection="1">
      <alignment/>
      <protection locked="0"/>
    </xf>
    <xf numFmtId="15" fontId="30" fillId="0" borderId="0" xfId="31" applyFont="1" applyProtection="1">
      <alignment/>
      <protection locked="0"/>
    </xf>
    <xf numFmtId="15" fontId="30" fillId="0" borderId="0" xfId="31" applyFont="1" applyBorder="1" applyProtection="1">
      <alignment/>
      <protection locked="0"/>
    </xf>
    <xf numFmtId="43" fontId="30" fillId="0" borderId="0" xfId="22" applyFont="1" applyAlignment="1" applyProtection="1">
      <alignment/>
      <protection locked="0"/>
    </xf>
    <xf numFmtId="1" fontId="27" fillId="3" borderId="1" xfId="24" applyNumberFormat="1" applyFont="1" applyFill="1" applyBorder="1" applyAlignment="1" applyProtection="1">
      <alignment horizontal="centerContinuous" vertical="top" wrapText="1"/>
      <protection locked="0"/>
    </xf>
    <xf numFmtId="1" fontId="27" fillId="3" borderId="1" xfId="24" applyNumberFormat="1" applyFont="1" applyFill="1" applyBorder="1" applyAlignment="1" applyProtection="1" quotePrefix="1">
      <alignment horizontal="centerContinuous" vertical="top" wrapText="1"/>
      <protection locked="0"/>
    </xf>
    <xf numFmtId="172" fontId="17" fillId="0" borderId="0" xfId="34" applyNumberFormat="1" applyFont="1" applyFill="1" applyBorder="1" applyAlignment="1" applyProtection="1">
      <alignment/>
      <protection/>
    </xf>
    <xf numFmtId="175" fontId="17" fillId="5" borderId="0" xfId="34" applyNumberFormat="1" applyFont="1" applyFill="1" applyBorder="1" applyAlignment="1" applyProtection="1">
      <alignment/>
      <protection locked="0"/>
    </xf>
    <xf numFmtId="15" fontId="9" fillId="0" borderId="0" xfId="31" applyFont="1" applyAlignment="1" applyProtection="1">
      <alignment/>
      <protection locked="0"/>
    </xf>
    <xf numFmtId="15" fontId="9" fillId="0" borderId="0" xfId="31" applyFont="1" applyFill="1" applyAlignment="1" applyProtection="1">
      <alignment/>
      <protection locked="0"/>
    </xf>
    <xf numFmtId="172" fontId="17" fillId="0" borderId="0" xfId="34" applyNumberFormat="1" applyFont="1" applyBorder="1" applyAlignment="1" applyProtection="1">
      <alignment/>
      <protection/>
    </xf>
    <xf numFmtId="4" fontId="37" fillId="0" borderId="0" xfId="0" applyFont="1" applyAlignment="1" applyProtection="1">
      <alignment horizontal="center" vertical="center"/>
      <protection locked="0"/>
    </xf>
    <xf numFmtId="170" fontId="38" fillId="0" borderId="0" xfId="39" applyFont="1" applyAlignment="1" applyProtection="1">
      <alignment horizontal="center"/>
      <protection locked="0"/>
    </xf>
    <xf numFmtId="176" fontId="38" fillId="0" borderId="0" xfId="39" applyNumberFormat="1" applyFont="1" applyAlignment="1" applyProtection="1">
      <alignment horizontal="center"/>
      <protection locked="0"/>
    </xf>
    <xf numFmtId="4" fontId="39" fillId="0" borderId="0" xfId="32" applyFont="1" applyAlignment="1">
      <alignment horizontal="left"/>
      <protection/>
    </xf>
    <xf numFmtId="4" fontId="40" fillId="0" borderId="0" xfId="0" applyFont="1" applyAlignment="1" applyProtection="1">
      <alignment horizontal="center" vertical="center"/>
      <protection locked="0"/>
    </xf>
    <xf numFmtId="176" fontId="37" fillId="0" borderId="0" xfId="0" applyNumberFormat="1" applyFont="1" applyAlignment="1" applyProtection="1">
      <alignment horizontal="center" vertical="center"/>
      <protection locked="0"/>
    </xf>
    <xf numFmtId="4" fontId="42" fillId="0" borderId="0" xfId="0" applyFont="1" applyAlignment="1" applyProtection="1">
      <alignment horizontal="center" vertical="center"/>
      <protection locked="0"/>
    </xf>
    <xf numFmtId="4" fontId="43" fillId="0" borderId="0" xfId="0" applyFont="1" applyAlignment="1" applyProtection="1">
      <alignment horizontal="center" vertical="center"/>
      <protection locked="0"/>
    </xf>
    <xf numFmtId="3" fontId="44" fillId="0" borderId="0" xfId="34" applyNumberFormat="1" applyFont="1" applyFill="1" applyBorder="1" applyProtection="1">
      <alignment/>
      <protection locked="0"/>
    </xf>
    <xf numFmtId="4" fontId="45" fillId="0" borderId="0" xfId="0" applyFont="1" applyAlignment="1" applyProtection="1">
      <alignment horizontal="center" vertical="center"/>
      <protection locked="0"/>
    </xf>
    <xf numFmtId="4" fontId="36" fillId="0" borderId="0" xfId="0" applyFont="1" applyAlignment="1">
      <alignment/>
    </xf>
    <xf numFmtId="4" fontId="43" fillId="0" borderId="0" xfId="32" applyFont="1" applyAlignment="1">
      <alignment horizontal="center" vertical="center"/>
      <protection/>
    </xf>
    <xf numFmtId="14" fontId="27" fillId="2" borderId="0" xfId="30" applyNumberFormat="1" applyFont="1" applyFill="1" applyBorder="1" applyAlignment="1" quotePrefix="1">
      <alignment horizontal="right" vertical="top"/>
      <protection/>
    </xf>
    <xf numFmtId="175" fontId="17" fillId="0" borderId="0" xfId="25" applyNumberFormat="1" applyFont="1" applyFill="1" applyBorder="1" applyAlignment="1" applyProtection="1">
      <alignment horizontal="right" wrapText="1"/>
      <protection locked="0"/>
    </xf>
    <xf numFmtId="1" fontId="27" fillId="3" borderId="1" xfId="24" applyNumberFormat="1" applyFont="1" applyFill="1" applyBorder="1" applyAlignment="1" applyProtection="1">
      <alignment horizontal="center" vertical="top" wrapText="1"/>
      <protection locked="0"/>
    </xf>
    <xf numFmtId="0" fontId="15" fillId="0" borderId="0" xfId="35" applyFont="1" applyFill="1" applyAlignment="1">
      <alignment horizontal="justify" wrapText="1"/>
      <protection/>
    </xf>
    <xf numFmtId="4" fontId="41" fillId="0" borderId="0" xfId="0" applyFont="1" applyAlignment="1">
      <alignment horizontal="left"/>
    </xf>
    <xf numFmtId="15" fontId="22" fillId="0" borderId="0" xfId="30" applyFont="1" applyFill="1" applyBorder="1" applyAlignment="1" quotePrefix="1">
      <alignment horizontal="left" wrapText="1"/>
      <protection/>
    </xf>
    <xf numFmtId="170" fontId="38" fillId="0" borderId="0" xfId="39" applyFont="1" applyAlignment="1" applyProtection="1">
      <alignment horizontal="center"/>
      <protection locked="0"/>
    </xf>
    <xf numFmtId="172" fontId="27" fillId="3" borderId="0" xfId="34" applyNumberFormat="1" applyFont="1" applyFill="1" applyBorder="1" applyAlignment="1" applyProtection="1">
      <alignment horizontal="left" vertical="top"/>
      <protection/>
    </xf>
    <xf numFmtId="172" fontId="27" fillId="6" borderId="0" xfId="34" applyNumberFormat="1" applyFont="1" applyFill="1" applyBorder="1" applyAlignment="1" applyProtection="1">
      <alignment horizontal="left" vertical="top"/>
      <protection/>
    </xf>
    <xf numFmtId="0" fontId="27" fillId="2" borderId="0" xfId="30" applyNumberFormat="1" applyFont="1" applyFill="1" applyBorder="1" applyAlignment="1">
      <alignment horizontal="center" vertical="top" wrapText="1"/>
      <protection/>
    </xf>
    <xf numFmtId="0" fontId="27" fillId="7" borderId="0" xfId="30" applyNumberFormat="1" applyFont="1" applyFill="1" applyBorder="1" applyAlignment="1">
      <alignment horizontal="center" vertical="top" wrapText="1"/>
      <protection/>
    </xf>
    <xf numFmtId="15" fontId="15" fillId="0" borderId="0" xfId="30" applyFont="1" applyFill="1" applyBorder="1" applyAlignment="1" quotePrefix="1">
      <alignment horizontal="left" wrapText="1"/>
      <protection/>
    </xf>
    <xf numFmtId="15" fontId="23" fillId="0" borderId="0" xfId="30" applyFont="1" applyFill="1" applyBorder="1" applyAlignment="1" quotePrefix="1">
      <alignment horizontal="left" wrapText="1"/>
      <protection/>
    </xf>
    <xf numFmtId="1" fontId="27" fillId="3" borderId="0" xfId="24" applyNumberFormat="1" applyFont="1" applyFill="1" applyBorder="1" applyAlignment="1" applyProtection="1" quotePrefix="1">
      <alignment horizontal="center" vertical="top" wrapText="1"/>
      <protection locked="0"/>
    </xf>
    <xf numFmtId="1" fontId="27" fillId="3" borderId="0" xfId="24" applyNumberFormat="1" applyFont="1" applyFill="1" applyBorder="1" applyAlignment="1" applyProtection="1">
      <alignment horizontal="center" vertical="top" wrapText="1"/>
      <protection locked="0"/>
    </xf>
    <xf numFmtId="15" fontId="27" fillId="6" borderId="0" xfId="31" applyFont="1" applyFill="1" applyBorder="1" applyAlignment="1">
      <alignment vertical="top"/>
      <protection/>
    </xf>
    <xf numFmtId="0" fontId="27" fillId="2" borderId="0" xfId="28" applyNumberFormat="1" applyFont="1" applyFill="1" applyBorder="1" applyAlignment="1">
      <alignment horizontal="center" vertical="top" wrapText="1"/>
      <protection/>
    </xf>
    <xf numFmtId="0" fontId="27" fillId="7" borderId="0" xfId="28" applyNumberFormat="1" applyFont="1" applyFill="1" applyBorder="1" applyAlignment="1">
      <alignment horizontal="center" vertical="top" wrapText="1"/>
      <protection/>
    </xf>
    <xf numFmtId="15" fontId="23" fillId="4" borderId="0" xfId="31" applyFont="1" applyFill="1" applyBorder="1" applyAlignment="1" quotePrefix="1">
      <alignment horizontal="justify" wrapText="1"/>
      <protection/>
    </xf>
    <xf numFmtId="176" fontId="22" fillId="0" borderId="0" xfId="31" applyNumberFormat="1" applyFont="1" applyFill="1" applyBorder="1" applyAlignment="1" applyProtection="1">
      <alignment horizontal="left" wrapText="1"/>
      <protection locked="0"/>
    </xf>
    <xf numFmtId="15" fontId="27" fillId="3" borderId="0" xfId="31" applyFont="1" applyFill="1" applyBorder="1" applyAlignment="1">
      <alignment vertical="top"/>
      <protection/>
    </xf>
    <xf numFmtId="1" fontId="27" fillId="3" borderId="1" xfId="24" applyNumberFormat="1" applyFont="1" applyFill="1" applyBorder="1" applyAlignment="1" applyProtection="1" quotePrefix="1">
      <alignment horizontal="center" vertical="top" wrapText="1"/>
      <protection locked="0"/>
    </xf>
    <xf numFmtId="4" fontId="36" fillId="0" borderId="0" xfId="0" applyFont="1" applyAlignment="1">
      <alignment horizontal="left"/>
    </xf>
    <xf numFmtId="15" fontId="23" fillId="0" borderId="0" xfId="31" applyFont="1" applyFill="1" applyBorder="1" applyAlignment="1" quotePrefix="1">
      <alignment horizontal="justify" wrapText="1"/>
      <protection/>
    </xf>
    <xf numFmtId="1" fontId="12" fillId="2" borderId="0" xfId="24" applyNumberFormat="1" applyFont="1" applyFill="1" applyBorder="1" applyAlignment="1" applyProtection="1">
      <alignment horizontal="center" vertical="top" wrapText="1"/>
      <protection locked="0"/>
    </xf>
    <xf numFmtId="1" fontId="12" fillId="7" borderId="0" xfId="24" applyNumberFormat="1" applyFont="1" applyFill="1" applyBorder="1" applyAlignment="1" applyProtection="1">
      <alignment horizontal="center" vertical="top" wrapText="1"/>
      <protection locked="0"/>
    </xf>
    <xf numFmtId="1" fontId="34" fillId="2" borderId="0" xfId="24" applyNumberFormat="1" applyFont="1" applyFill="1" applyBorder="1" applyAlignment="1" applyProtection="1">
      <alignment horizontal="center" vertical="top" wrapText="1"/>
      <protection locked="0"/>
    </xf>
    <xf numFmtId="1" fontId="34" fillId="7" borderId="0" xfId="24" applyNumberFormat="1" applyFont="1" applyFill="1" applyBorder="1" applyAlignment="1" applyProtection="1">
      <alignment horizontal="center" vertical="top" wrapText="1"/>
      <protection locked="0"/>
    </xf>
    <xf numFmtId="1" fontId="12" fillId="2" borderId="0" xfId="24" applyNumberFormat="1" applyFont="1" applyFill="1" applyBorder="1" applyAlignment="1" applyProtection="1">
      <alignment horizontal="center" vertical="top"/>
      <protection locked="0"/>
    </xf>
    <xf numFmtId="1" fontId="12" fillId="7" borderId="0" xfId="24" applyNumberFormat="1" applyFont="1" applyFill="1" applyBorder="1" applyAlignment="1" applyProtection="1">
      <alignment horizontal="center" vertical="top"/>
      <protection locked="0"/>
    </xf>
    <xf numFmtId="4" fontId="19" fillId="0" borderId="0" xfId="0" applyFont="1" applyFill="1" applyBorder="1" applyAlignment="1" applyProtection="1" quotePrefix="1">
      <alignment horizontal="justify" wrapText="1"/>
      <protection/>
    </xf>
    <xf numFmtId="4" fontId="21" fillId="0" borderId="0" xfId="0" applyFont="1" applyFill="1" applyBorder="1" applyAlignment="1" applyProtection="1" quotePrefix="1">
      <alignment horizontal="justify" wrapText="1"/>
      <protection/>
    </xf>
    <xf numFmtId="4" fontId="19" fillId="0" borderId="0" xfId="0" applyFont="1" applyFill="1" applyBorder="1" applyAlignment="1" applyProtection="1" quotePrefix="1">
      <alignment horizontal="left" wrapText="1"/>
      <protection locked="0"/>
    </xf>
    <xf numFmtId="4" fontId="21" fillId="0" borderId="0" xfId="0" applyFont="1" applyFill="1" applyBorder="1" applyAlignment="1" applyProtection="1" quotePrefix="1">
      <alignment horizontal="left" wrapText="1"/>
      <protection locked="0"/>
    </xf>
    <xf numFmtId="4" fontId="23" fillId="4" borderId="0" xfId="0" applyFont="1" applyFill="1" applyBorder="1" applyAlignment="1" applyProtection="1" quotePrefix="1">
      <alignment horizontal="justify" wrapText="1"/>
      <protection locked="0"/>
    </xf>
  </cellXfs>
  <cellStyles count="26">
    <cellStyle name="Normal" xfId="0"/>
    <cellStyle name="Hyperlink" xfId="15"/>
    <cellStyle name="Followed Hyperlink" xfId="16"/>
    <cellStyle name="Comma [0]_BancaItaliagiu99" xfId="17"/>
    <cellStyle name="Comma_BancaItaliagiu99" xfId="18"/>
    <cellStyle name="Currency [0]_abi399" xfId="19"/>
    <cellStyle name="Currency_abi399" xfId="20"/>
    <cellStyle name="Euro" xfId="21"/>
    <cellStyle name="Comma" xfId="22"/>
    <cellStyle name="Migliaia (0)" xfId="23"/>
    <cellStyle name="Migliaia (0)_C.E.  Confronto GIU 95_94" xfId="24"/>
    <cellStyle name="Comma [0]" xfId="25"/>
    <cellStyle name="Non_definito" xfId="26"/>
    <cellStyle name="Normal_LC" xfId="27"/>
    <cellStyle name="Normale_Cartel5" xfId="28"/>
    <cellStyle name="Normale_CO_NotaInt_2" xfId="29"/>
    <cellStyle name="Normale_CONSOLIDATO_Tabelle Coeco_09_08" xfId="30"/>
    <cellStyle name="Normale_CONSOLIDATO_Tabelle St Patr_09_08" xfId="31"/>
    <cellStyle name="Normale_DATI_SINTESI_12_05" xfId="32"/>
    <cellStyle name="Normale_Margine degli interessi" xfId="33"/>
    <cellStyle name="Normale_Operazioni finanziarie" xfId="34"/>
    <cellStyle name="Normale_SCHEMI-BI" xfId="35"/>
    <cellStyle name="Percent" xfId="36"/>
    <cellStyle name="Currency" xfId="37"/>
    <cellStyle name="Valuta (0)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9525</xdr:rowOff>
    </xdr:from>
    <xdr:to>
      <xdr:col>7</xdr:col>
      <xdr:colOff>0</xdr:colOff>
      <xdr:row>41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9525" y="7743825"/>
          <a:ext cx="6257925" cy="9525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0</xdr:rowOff>
    </xdr:from>
    <xdr:to>
      <xdr:col>5</xdr:col>
      <xdr:colOff>419100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4724400" y="1476375"/>
          <a:ext cx="800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" name="Line 5"/>
        <xdr:cNvSpPr>
          <a:spLocks/>
        </xdr:cNvSpPr>
      </xdr:nvSpPr>
      <xdr:spPr>
        <a:xfrm>
          <a:off x="6267450" y="11715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114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533900" y="0"/>
          <a:ext cx="2057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7296150"/>
          <a:ext cx="65817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57150</xdr:colOff>
      <xdr:row>6</xdr:row>
      <xdr:rowOff>0</xdr:rowOff>
    </xdr:to>
    <xdr:sp>
      <xdr:nvSpPr>
        <xdr:cNvPr id="25" name="Line 27"/>
        <xdr:cNvSpPr>
          <a:spLocks/>
        </xdr:cNvSpPr>
      </xdr:nvSpPr>
      <xdr:spPr>
        <a:xfrm>
          <a:off x="3390900" y="1209675"/>
          <a:ext cx="5715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2114550</xdr:colOff>
      <xdr:row>7</xdr:row>
      <xdr:rowOff>142875</xdr:rowOff>
    </xdr:from>
    <xdr:to>
      <xdr:col>4</xdr:col>
      <xdr:colOff>9525</xdr:colOff>
      <xdr:row>7</xdr:row>
      <xdr:rowOff>142875</xdr:rowOff>
    </xdr:to>
    <xdr:sp>
      <xdr:nvSpPr>
        <xdr:cNvPr id="26" name="Line 40"/>
        <xdr:cNvSpPr>
          <a:spLocks/>
        </xdr:cNvSpPr>
      </xdr:nvSpPr>
      <xdr:spPr>
        <a:xfrm>
          <a:off x="2114550" y="1504950"/>
          <a:ext cx="18002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7" name="Line 41"/>
        <xdr:cNvSpPr>
          <a:spLocks/>
        </xdr:cNvSpPr>
      </xdr:nvSpPr>
      <xdr:spPr>
        <a:xfrm>
          <a:off x="4181475" y="1514475"/>
          <a:ext cx="2409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57150</xdr:colOff>
      <xdr:row>6</xdr:row>
      <xdr:rowOff>0</xdr:rowOff>
    </xdr:to>
    <xdr:sp>
      <xdr:nvSpPr>
        <xdr:cNvPr id="28" name="Line 42"/>
        <xdr:cNvSpPr>
          <a:spLocks/>
        </xdr:cNvSpPr>
      </xdr:nvSpPr>
      <xdr:spPr>
        <a:xfrm>
          <a:off x="3390900" y="1209675"/>
          <a:ext cx="5715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695700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8372475"/>
          <a:ext cx="64960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9</xdr:row>
      <xdr:rowOff>0</xdr:rowOff>
    </xdr:from>
    <xdr:to>
      <xdr:col>5</xdr:col>
      <xdr:colOff>485775</xdr:colOff>
      <xdr:row>9</xdr:row>
      <xdr:rowOff>0</xdr:rowOff>
    </xdr:to>
    <xdr:sp>
      <xdr:nvSpPr>
        <xdr:cNvPr id="51" name="Line 54"/>
        <xdr:cNvSpPr>
          <a:spLocks/>
        </xdr:cNvSpPr>
      </xdr:nvSpPr>
      <xdr:spPr>
        <a:xfrm>
          <a:off x="4867275" y="17049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476250</xdr:colOff>
      <xdr:row>25</xdr:row>
      <xdr:rowOff>0</xdr:rowOff>
    </xdr:to>
    <xdr:sp>
      <xdr:nvSpPr>
        <xdr:cNvPr id="52" name="Line 56"/>
        <xdr:cNvSpPr>
          <a:spLocks/>
        </xdr:cNvSpPr>
      </xdr:nvSpPr>
      <xdr:spPr>
        <a:xfrm>
          <a:off x="4867275" y="4619625"/>
          <a:ext cx="885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3" name="Line 57"/>
        <xdr:cNvSpPr>
          <a:spLocks/>
        </xdr:cNvSpPr>
      </xdr:nvSpPr>
      <xdr:spPr>
        <a:xfrm>
          <a:off x="6505575" y="1209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4" name="Line 58"/>
        <xdr:cNvSpPr>
          <a:spLocks/>
        </xdr:cNvSpPr>
      </xdr:nvSpPr>
      <xdr:spPr>
        <a:xfrm>
          <a:off x="6505575" y="1209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104775</xdr:rowOff>
    </xdr:from>
    <xdr:to>
      <xdr:col>7</xdr:col>
      <xdr:colOff>0</xdr:colOff>
      <xdr:row>8</xdr:row>
      <xdr:rowOff>104775</xdr:rowOff>
    </xdr:to>
    <xdr:sp>
      <xdr:nvSpPr>
        <xdr:cNvPr id="55" name="Line 59"/>
        <xdr:cNvSpPr>
          <a:spLocks/>
        </xdr:cNvSpPr>
      </xdr:nvSpPr>
      <xdr:spPr>
        <a:xfrm>
          <a:off x="6505575" y="16668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484822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9</xdr:col>
      <xdr:colOff>19050</xdr:colOff>
      <xdr:row>48</xdr:row>
      <xdr:rowOff>9525</xdr:rowOff>
    </xdr:to>
    <xdr:sp>
      <xdr:nvSpPr>
        <xdr:cNvPr id="23" name="Line 26"/>
        <xdr:cNvSpPr>
          <a:spLocks/>
        </xdr:cNvSpPr>
      </xdr:nvSpPr>
      <xdr:spPr>
        <a:xfrm>
          <a:off x="9525" y="8172450"/>
          <a:ext cx="64008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4</xdr:col>
      <xdr:colOff>47625</xdr:colOff>
      <xdr:row>5</xdr:row>
      <xdr:rowOff>0</xdr:rowOff>
    </xdr:to>
    <xdr:sp>
      <xdr:nvSpPr>
        <xdr:cNvPr id="24" name="Line 265"/>
        <xdr:cNvSpPr>
          <a:spLocks/>
        </xdr:cNvSpPr>
      </xdr:nvSpPr>
      <xdr:spPr>
        <a:xfrm>
          <a:off x="2590800" y="1038225"/>
          <a:ext cx="16764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</xdr:row>
      <xdr:rowOff>0</xdr:rowOff>
    </xdr:from>
    <xdr:to>
      <xdr:col>8</xdr:col>
      <xdr:colOff>504825</xdr:colOff>
      <xdr:row>5</xdr:row>
      <xdr:rowOff>0</xdr:rowOff>
    </xdr:to>
    <xdr:sp>
      <xdr:nvSpPr>
        <xdr:cNvPr id="25" name="Line 266"/>
        <xdr:cNvSpPr>
          <a:spLocks/>
        </xdr:cNvSpPr>
      </xdr:nvSpPr>
      <xdr:spPr>
        <a:xfrm>
          <a:off x="4495800" y="1038225"/>
          <a:ext cx="1885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4</xdr:col>
      <xdr:colOff>47625</xdr:colOff>
      <xdr:row>5</xdr:row>
      <xdr:rowOff>0</xdr:rowOff>
    </xdr:to>
    <xdr:sp>
      <xdr:nvSpPr>
        <xdr:cNvPr id="26" name="Line 267"/>
        <xdr:cNvSpPr>
          <a:spLocks/>
        </xdr:cNvSpPr>
      </xdr:nvSpPr>
      <xdr:spPr>
        <a:xfrm>
          <a:off x="2590800" y="1038225"/>
          <a:ext cx="16764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</xdr:row>
      <xdr:rowOff>0</xdr:rowOff>
    </xdr:from>
    <xdr:to>
      <xdr:col>8</xdr:col>
      <xdr:colOff>504825</xdr:colOff>
      <xdr:row>5</xdr:row>
      <xdr:rowOff>0</xdr:rowOff>
    </xdr:to>
    <xdr:sp>
      <xdr:nvSpPr>
        <xdr:cNvPr id="27" name="Line 268"/>
        <xdr:cNvSpPr>
          <a:spLocks/>
        </xdr:cNvSpPr>
      </xdr:nvSpPr>
      <xdr:spPr>
        <a:xfrm>
          <a:off x="4495800" y="1038225"/>
          <a:ext cx="1885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320040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0" y="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14</xdr:col>
      <xdr:colOff>19050</xdr:colOff>
      <xdr:row>24</xdr:row>
      <xdr:rowOff>0</xdr:rowOff>
    </xdr:to>
    <xdr:sp>
      <xdr:nvSpPr>
        <xdr:cNvPr id="396" name="Line 397"/>
        <xdr:cNvSpPr>
          <a:spLocks/>
        </xdr:cNvSpPr>
      </xdr:nvSpPr>
      <xdr:spPr>
        <a:xfrm>
          <a:off x="9525" y="5076825"/>
          <a:ext cx="70961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97" name="Line 399"/>
        <xdr:cNvSpPr>
          <a:spLocks/>
        </xdr:cNvSpPr>
      </xdr:nvSpPr>
      <xdr:spPr>
        <a:xfrm>
          <a:off x="6115050" y="742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98" name="Line 400"/>
        <xdr:cNvSpPr>
          <a:spLocks/>
        </xdr:cNvSpPr>
      </xdr:nvSpPr>
      <xdr:spPr>
        <a:xfrm>
          <a:off x="6115050" y="742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99" name="Line 401"/>
        <xdr:cNvSpPr>
          <a:spLocks/>
        </xdr:cNvSpPr>
      </xdr:nvSpPr>
      <xdr:spPr>
        <a:xfrm>
          <a:off x="2228850" y="742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00" name="Line 403"/>
        <xdr:cNvSpPr>
          <a:spLocks/>
        </xdr:cNvSpPr>
      </xdr:nvSpPr>
      <xdr:spPr>
        <a:xfrm>
          <a:off x="6115050" y="742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276225</xdr:rowOff>
    </xdr:from>
    <xdr:to>
      <xdr:col>11</xdr:col>
      <xdr:colOff>0</xdr:colOff>
      <xdr:row>5</xdr:row>
      <xdr:rowOff>276225</xdr:rowOff>
    </xdr:to>
    <xdr:sp>
      <xdr:nvSpPr>
        <xdr:cNvPr id="401" name="Line 404"/>
        <xdr:cNvSpPr>
          <a:spLocks/>
        </xdr:cNvSpPr>
      </xdr:nvSpPr>
      <xdr:spPr>
        <a:xfrm>
          <a:off x="6115050" y="1381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285750</xdr:rowOff>
    </xdr:from>
    <xdr:to>
      <xdr:col>11</xdr:col>
      <xdr:colOff>0</xdr:colOff>
      <xdr:row>5</xdr:row>
      <xdr:rowOff>285750</xdr:rowOff>
    </xdr:to>
    <xdr:sp>
      <xdr:nvSpPr>
        <xdr:cNvPr id="402" name="Line 405"/>
        <xdr:cNvSpPr>
          <a:spLocks/>
        </xdr:cNvSpPr>
      </xdr:nvSpPr>
      <xdr:spPr>
        <a:xfrm>
          <a:off x="6115050" y="1390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276225</xdr:rowOff>
    </xdr:from>
    <xdr:to>
      <xdr:col>3</xdr:col>
      <xdr:colOff>0</xdr:colOff>
      <xdr:row>5</xdr:row>
      <xdr:rowOff>276225</xdr:rowOff>
    </xdr:to>
    <xdr:sp>
      <xdr:nvSpPr>
        <xdr:cNvPr id="403" name="Line 406"/>
        <xdr:cNvSpPr>
          <a:spLocks/>
        </xdr:cNvSpPr>
      </xdr:nvSpPr>
      <xdr:spPr>
        <a:xfrm>
          <a:off x="2228850" y="1381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285750</xdr:rowOff>
    </xdr:from>
    <xdr:to>
      <xdr:col>11</xdr:col>
      <xdr:colOff>0</xdr:colOff>
      <xdr:row>5</xdr:row>
      <xdr:rowOff>285750</xdr:rowOff>
    </xdr:to>
    <xdr:sp>
      <xdr:nvSpPr>
        <xdr:cNvPr id="404" name="Line 407"/>
        <xdr:cNvSpPr>
          <a:spLocks/>
        </xdr:cNvSpPr>
      </xdr:nvSpPr>
      <xdr:spPr>
        <a:xfrm>
          <a:off x="6115050" y="1390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05" name="Line 410"/>
        <xdr:cNvSpPr>
          <a:spLocks/>
        </xdr:cNvSpPr>
      </xdr:nvSpPr>
      <xdr:spPr>
        <a:xfrm>
          <a:off x="6115050" y="742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06" name="Line 411"/>
        <xdr:cNvSpPr>
          <a:spLocks/>
        </xdr:cNvSpPr>
      </xdr:nvSpPr>
      <xdr:spPr>
        <a:xfrm>
          <a:off x="6115050" y="742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07" name="Line 412"/>
        <xdr:cNvSpPr>
          <a:spLocks/>
        </xdr:cNvSpPr>
      </xdr:nvSpPr>
      <xdr:spPr>
        <a:xfrm>
          <a:off x="2228850" y="742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08" name="Line 415"/>
        <xdr:cNvSpPr>
          <a:spLocks/>
        </xdr:cNvSpPr>
      </xdr:nvSpPr>
      <xdr:spPr>
        <a:xfrm>
          <a:off x="6115050" y="742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09" name="Line 416"/>
        <xdr:cNvSpPr>
          <a:spLocks/>
        </xdr:cNvSpPr>
      </xdr:nvSpPr>
      <xdr:spPr>
        <a:xfrm>
          <a:off x="6115050" y="742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10" name="Line 417"/>
        <xdr:cNvSpPr>
          <a:spLocks/>
        </xdr:cNvSpPr>
      </xdr:nvSpPr>
      <xdr:spPr>
        <a:xfrm>
          <a:off x="6115050" y="742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11" name="Line 418"/>
        <xdr:cNvSpPr>
          <a:spLocks/>
        </xdr:cNvSpPr>
      </xdr:nvSpPr>
      <xdr:spPr>
        <a:xfrm>
          <a:off x="2228850" y="742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12" name="Line 419"/>
        <xdr:cNvSpPr>
          <a:spLocks/>
        </xdr:cNvSpPr>
      </xdr:nvSpPr>
      <xdr:spPr>
        <a:xfrm>
          <a:off x="6115050" y="742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13" name="Line 423"/>
        <xdr:cNvSpPr>
          <a:spLocks/>
        </xdr:cNvSpPr>
      </xdr:nvSpPr>
      <xdr:spPr>
        <a:xfrm>
          <a:off x="2228850" y="742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14" name="Line 427"/>
        <xdr:cNvSpPr>
          <a:spLocks/>
        </xdr:cNvSpPr>
      </xdr:nvSpPr>
      <xdr:spPr>
        <a:xfrm>
          <a:off x="2228850" y="742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276225</xdr:rowOff>
    </xdr:from>
    <xdr:to>
      <xdr:col>11</xdr:col>
      <xdr:colOff>0</xdr:colOff>
      <xdr:row>11</xdr:row>
      <xdr:rowOff>276225</xdr:rowOff>
    </xdr:to>
    <xdr:sp>
      <xdr:nvSpPr>
        <xdr:cNvPr id="415" name="Line 431"/>
        <xdr:cNvSpPr>
          <a:spLocks/>
        </xdr:cNvSpPr>
      </xdr:nvSpPr>
      <xdr:spPr>
        <a:xfrm>
          <a:off x="6115050" y="2581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285750</xdr:rowOff>
    </xdr:from>
    <xdr:to>
      <xdr:col>11</xdr:col>
      <xdr:colOff>0</xdr:colOff>
      <xdr:row>11</xdr:row>
      <xdr:rowOff>285750</xdr:rowOff>
    </xdr:to>
    <xdr:sp>
      <xdr:nvSpPr>
        <xdr:cNvPr id="416" name="Line 432"/>
        <xdr:cNvSpPr>
          <a:spLocks/>
        </xdr:cNvSpPr>
      </xdr:nvSpPr>
      <xdr:spPr>
        <a:xfrm>
          <a:off x="6115050" y="2590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276225</xdr:rowOff>
    </xdr:from>
    <xdr:to>
      <xdr:col>3</xdr:col>
      <xdr:colOff>0</xdr:colOff>
      <xdr:row>11</xdr:row>
      <xdr:rowOff>276225</xdr:rowOff>
    </xdr:to>
    <xdr:sp>
      <xdr:nvSpPr>
        <xdr:cNvPr id="417" name="Line 433"/>
        <xdr:cNvSpPr>
          <a:spLocks/>
        </xdr:cNvSpPr>
      </xdr:nvSpPr>
      <xdr:spPr>
        <a:xfrm>
          <a:off x="2228850" y="2581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285750</xdr:rowOff>
    </xdr:from>
    <xdr:to>
      <xdr:col>11</xdr:col>
      <xdr:colOff>0</xdr:colOff>
      <xdr:row>11</xdr:row>
      <xdr:rowOff>285750</xdr:rowOff>
    </xdr:to>
    <xdr:sp>
      <xdr:nvSpPr>
        <xdr:cNvPr id="418" name="Line 434"/>
        <xdr:cNvSpPr>
          <a:spLocks/>
        </xdr:cNvSpPr>
      </xdr:nvSpPr>
      <xdr:spPr>
        <a:xfrm>
          <a:off x="6115050" y="2590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276225</xdr:rowOff>
    </xdr:from>
    <xdr:to>
      <xdr:col>11</xdr:col>
      <xdr:colOff>0</xdr:colOff>
      <xdr:row>16</xdr:row>
      <xdr:rowOff>276225</xdr:rowOff>
    </xdr:to>
    <xdr:sp>
      <xdr:nvSpPr>
        <xdr:cNvPr id="419" name="Line 435"/>
        <xdr:cNvSpPr>
          <a:spLocks/>
        </xdr:cNvSpPr>
      </xdr:nvSpPr>
      <xdr:spPr>
        <a:xfrm>
          <a:off x="6115050" y="3590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285750</xdr:rowOff>
    </xdr:from>
    <xdr:to>
      <xdr:col>11</xdr:col>
      <xdr:colOff>0</xdr:colOff>
      <xdr:row>16</xdr:row>
      <xdr:rowOff>285750</xdr:rowOff>
    </xdr:to>
    <xdr:sp>
      <xdr:nvSpPr>
        <xdr:cNvPr id="420" name="Line 436"/>
        <xdr:cNvSpPr>
          <a:spLocks/>
        </xdr:cNvSpPr>
      </xdr:nvSpPr>
      <xdr:spPr>
        <a:xfrm>
          <a:off x="6115050" y="3600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276225</xdr:rowOff>
    </xdr:from>
    <xdr:to>
      <xdr:col>3</xdr:col>
      <xdr:colOff>0</xdr:colOff>
      <xdr:row>16</xdr:row>
      <xdr:rowOff>276225</xdr:rowOff>
    </xdr:to>
    <xdr:sp>
      <xdr:nvSpPr>
        <xdr:cNvPr id="421" name="Line 437"/>
        <xdr:cNvSpPr>
          <a:spLocks/>
        </xdr:cNvSpPr>
      </xdr:nvSpPr>
      <xdr:spPr>
        <a:xfrm>
          <a:off x="2228850" y="3590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285750</xdr:rowOff>
    </xdr:from>
    <xdr:to>
      <xdr:col>11</xdr:col>
      <xdr:colOff>0</xdr:colOff>
      <xdr:row>16</xdr:row>
      <xdr:rowOff>285750</xdr:rowOff>
    </xdr:to>
    <xdr:sp>
      <xdr:nvSpPr>
        <xdr:cNvPr id="422" name="Line 438"/>
        <xdr:cNvSpPr>
          <a:spLocks/>
        </xdr:cNvSpPr>
      </xdr:nvSpPr>
      <xdr:spPr>
        <a:xfrm>
          <a:off x="6115050" y="3600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276225</xdr:rowOff>
    </xdr:from>
    <xdr:to>
      <xdr:col>5</xdr:col>
      <xdr:colOff>0</xdr:colOff>
      <xdr:row>5</xdr:row>
      <xdr:rowOff>276225</xdr:rowOff>
    </xdr:to>
    <xdr:sp>
      <xdr:nvSpPr>
        <xdr:cNvPr id="423" name="Line 439"/>
        <xdr:cNvSpPr>
          <a:spLocks/>
        </xdr:cNvSpPr>
      </xdr:nvSpPr>
      <xdr:spPr>
        <a:xfrm>
          <a:off x="2476500" y="1381125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</xdr:row>
      <xdr:rowOff>276225</xdr:rowOff>
    </xdr:from>
    <xdr:to>
      <xdr:col>7</xdr:col>
      <xdr:colOff>0</xdr:colOff>
      <xdr:row>5</xdr:row>
      <xdr:rowOff>276225</xdr:rowOff>
    </xdr:to>
    <xdr:sp>
      <xdr:nvSpPr>
        <xdr:cNvPr id="424" name="Line 440"/>
        <xdr:cNvSpPr>
          <a:spLocks/>
        </xdr:cNvSpPr>
      </xdr:nvSpPr>
      <xdr:spPr>
        <a:xfrm>
          <a:off x="3276600" y="13811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276225</xdr:rowOff>
    </xdr:from>
    <xdr:to>
      <xdr:col>3</xdr:col>
      <xdr:colOff>0</xdr:colOff>
      <xdr:row>5</xdr:row>
      <xdr:rowOff>276225</xdr:rowOff>
    </xdr:to>
    <xdr:sp>
      <xdr:nvSpPr>
        <xdr:cNvPr id="425" name="Line 441"/>
        <xdr:cNvSpPr>
          <a:spLocks/>
        </xdr:cNvSpPr>
      </xdr:nvSpPr>
      <xdr:spPr>
        <a:xfrm>
          <a:off x="2228850" y="1381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276225</xdr:rowOff>
    </xdr:from>
    <xdr:to>
      <xdr:col>3</xdr:col>
      <xdr:colOff>0</xdr:colOff>
      <xdr:row>5</xdr:row>
      <xdr:rowOff>276225</xdr:rowOff>
    </xdr:to>
    <xdr:sp>
      <xdr:nvSpPr>
        <xdr:cNvPr id="426" name="Line 442"/>
        <xdr:cNvSpPr>
          <a:spLocks/>
        </xdr:cNvSpPr>
      </xdr:nvSpPr>
      <xdr:spPr>
        <a:xfrm>
          <a:off x="1285875" y="138112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5</xdr:row>
      <xdr:rowOff>276225</xdr:rowOff>
    </xdr:from>
    <xdr:to>
      <xdr:col>11</xdr:col>
      <xdr:colOff>0</xdr:colOff>
      <xdr:row>5</xdr:row>
      <xdr:rowOff>276225</xdr:rowOff>
    </xdr:to>
    <xdr:sp>
      <xdr:nvSpPr>
        <xdr:cNvPr id="427" name="Line 443"/>
        <xdr:cNvSpPr>
          <a:spLocks/>
        </xdr:cNvSpPr>
      </xdr:nvSpPr>
      <xdr:spPr>
        <a:xfrm>
          <a:off x="5219700" y="13811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</xdr:row>
      <xdr:rowOff>276225</xdr:rowOff>
    </xdr:from>
    <xdr:to>
      <xdr:col>9</xdr:col>
      <xdr:colOff>0</xdr:colOff>
      <xdr:row>5</xdr:row>
      <xdr:rowOff>276225</xdr:rowOff>
    </xdr:to>
    <xdr:sp>
      <xdr:nvSpPr>
        <xdr:cNvPr id="428" name="Line 444"/>
        <xdr:cNvSpPr>
          <a:spLocks/>
        </xdr:cNvSpPr>
      </xdr:nvSpPr>
      <xdr:spPr>
        <a:xfrm>
          <a:off x="4219575" y="1381125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</xdr:row>
      <xdr:rowOff>276225</xdr:rowOff>
    </xdr:from>
    <xdr:to>
      <xdr:col>5</xdr:col>
      <xdr:colOff>0</xdr:colOff>
      <xdr:row>5</xdr:row>
      <xdr:rowOff>276225</xdr:rowOff>
    </xdr:to>
    <xdr:sp>
      <xdr:nvSpPr>
        <xdr:cNvPr id="429" name="Line 445"/>
        <xdr:cNvSpPr>
          <a:spLocks/>
        </xdr:cNvSpPr>
      </xdr:nvSpPr>
      <xdr:spPr>
        <a:xfrm>
          <a:off x="2286000" y="138112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276225</xdr:rowOff>
    </xdr:from>
    <xdr:to>
      <xdr:col>5</xdr:col>
      <xdr:colOff>0</xdr:colOff>
      <xdr:row>5</xdr:row>
      <xdr:rowOff>276225</xdr:rowOff>
    </xdr:to>
    <xdr:sp>
      <xdr:nvSpPr>
        <xdr:cNvPr id="430" name="Line 446"/>
        <xdr:cNvSpPr>
          <a:spLocks/>
        </xdr:cNvSpPr>
      </xdr:nvSpPr>
      <xdr:spPr>
        <a:xfrm>
          <a:off x="2228850" y="1381125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276225</xdr:rowOff>
    </xdr:from>
    <xdr:to>
      <xdr:col>3</xdr:col>
      <xdr:colOff>0</xdr:colOff>
      <xdr:row>11</xdr:row>
      <xdr:rowOff>276225</xdr:rowOff>
    </xdr:to>
    <xdr:sp>
      <xdr:nvSpPr>
        <xdr:cNvPr id="431" name="Line 447"/>
        <xdr:cNvSpPr>
          <a:spLocks/>
        </xdr:cNvSpPr>
      </xdr:nvSpPr>
      <xdr:spPr>
        <a:xfrm>
          <a:off x="2228850" y="2581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276225</xdr:rowOff>
    </xdr:from>
    <xdr:to>
      <xdr:col>5</xdr:col>
      <xdr:colOff>0</xdr:colOff>
      <xdr:row>11</xdr:row>
      <xdr:rowOff>276225</xdr:rowOff>
    </xdr:to>
    <xdr:sp>
      <xdr:nvSpPr>
        <xdr:cNvPr id="432" name="Line 448"/>
        <xdr:cNvSpPr>
          <a:spLocks/>
        </xdr:cNvSpPr>
      </xdr:nvSpPr>
      <xdr:spPr>
        <a:xfrm>
          <a:off x="2476500" y="2581275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276225</xdr:rowOff>
    </xdr:from>
    <xdr:to>
      <xdr:col>7</xdr:col>
      <xdr:colOff>0</xdr:colOff>
      <xdr:row>11</xdr:row>
      <xdr:rowOff>276225</xdr:rowOff>
    </xdr:to>
    <xdr:sp>
      <xdr:nvSpPr>
        <xdr:cNvPr id="433" name="Line 449"/>
        <xdr:cNvSpPr>
          <a:spLocks/>
        </xdr:cNvSpPr>
      </xdr:nvSpPr>
      <xdr:spPr>
        <a:xfrm>
          <a:off x="3276600" y="25812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276225</xdr:rowOff>
    </xdr:from>
    <xdr:to>
      <xdr:col>3</xdr:col>
      <xdr:colOff>0</xdr:colOff>
      <xdr:row>11</xdr:row>
      <xdr:rowOff>276225</xdr:rowOff>
    </xdr:to>
    <xdr:sp>
      <xdr:nvSpPr>
        <xdr:cNvPr id="434" name="Line 450"/>
        <xdr:cNvSpPr>
          <a:spLocks/>
        </xdr:cNvSpPr>
      </xdr:nvSpPr>
      <xdr:spPr>
        <a:xfrm>
          <a:off x="2228850" y="2581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276225</xdr:rowOff>
    </xdr:from>
    <xdr:to>
      <xdr:col>3</xdr:col>
      <xdr:colOff>0</xdr:colOff>
      <xdr:row>11</xdr:row>
      <xdr:rowOff>276225</xdr:rowOff>
    </xdr:to>
    <xdr:sp>
      <xdr:nvSpPr>
        <xdr:cNvPr id="435" name="Line 451"/>
        <xdr:cNvSpPr>
          <a:spLocks/>
        </xdr:cNvSpPr>
      </xdr:nvSpPr>
      <xdr:spPr>
        <a:xfrm>
          <a:off x="1285875" y="258127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11</xdr:row>
      <xdr:rowOff>276225</xdr:rowOff>
    </xdr:from>
    <xdr:to>
      <xdr:col>11</xdr:col>
      <xdr:colOff>0</xdr:colOff>
      <xdr:row>11</xdr:row>
      <xdr:rowOff>276225</xdr:rowOff>
    </xdr:to>
    <xdr:sp>
      <xdr:nvSpPr>
        <xdr:cNvPr id="436" name="Line 452"/>
        <xdr:cNvSpPr>
          <a:spLocks/>
        </xdr:cNvSpPr>
      </xdr:nvSpPr>
      <xdr:spPr>
        <a:xfrm>
          <a:off x="5219700" y="25812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11</xdr:row>
      <xdr:rowOff>276225</xdr:rowOff>
    </xdr:from>
    <xdr:to>
      <xdr:col>9</xdr:col>
      <xdr:colOff>0</xdr:colOff>
      <xdr:row>11</xdr:row>
      <xdr:rowOff>276225</xdr:rowOff>
    </xdr:to>
    <xdr:sp>
      <xdr:nvSpPr>
        <xdr:cNvPr id="437" name="Line 453"/>
        <xdr:cNvSpPr>
          <a:spLocks/>
        </xdr:cNvSpPr>
      </xdr:nvSpPr>
      <xdr:spPr>
        <a:xfrm>
          <a:off x="4219575" y="2581275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11</xdr:row>
      <xdr:rowOff>276225</xdr:rowOff>
    </xdr:from>
    <xdr:to>
      <xdr:col>5</xdr:col>
      <xdr:colOff>0</xdr:colOff>
      <xdr:row>11</xdr:row>
      <xdr:rowOff>276225</xdr:rowOff>
    </xdr:to>
    <xdr:sp>
      <xdr:nvSpPr>
        <xdr:cNvPr id="438" name="Line 454"/>
        <xdr:cNvSpPr>
          <a:spLocks/>
        </xdr:cNvSpPr>
      </xdr:nvSpPr>
      <xdr:spPr>
        <a:xfrm>
          <a:off x="2286000" y="258127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276225</xdr:rowOff>
    </xdr:from>
    <xdr:to>
      <xdr:col>5</xdr:col>
      <xdr:colOff>0</xdr:colOff>
      <xdr:row>11</xdr:row>
      <xdr:rowOff>276225</xdr:rowOff>
    </xdr:to>
    <xdr:sp>
      <xdr:nvSpPr>
        <xdr:cNvPr id="439" name="Line 455"/>
        <xdr:cNvSpPr>
          <a:spLocks/>
        </xdr:cNvSpPr>
      </xdr:nvSpPr>
      <xdr:spPr>
        <a:xfrm>
          <a:off x="2228850" y="2581275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276225</xdr:rowOff>
    </xdr:from>
    <xdr:to>
      <xdr:col>3</xdr:col>
      <xdr:colOff>0</xdr:colOff>
      <xdr:row>16</xdr:row>
      <xdr:rowOff>276225</xdr:rowOff>
    </xdr:to>
    <xdr:sp>
      <xdr:nvSpPr>
        <xdr:cNvPr id="440" name="Line 456"/>
        <xdr:cNvSpPr>
          <a:spLocks/>
        </xdr:cNvSpPr>
      </xdr:nvSpPr>
      <xdr:spPr>
        <a:xfrm>
          <a:off x="2228850" y="3590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276225</xdr:rowOff>
    </xdr:from>
    <xdr:to>
      <xdr:col>3</xdr:col>
      <xdr:colOff>0</xdr:colOff>
      <xdr:row>16</xdr:row>
      <xdr:rowOff>276225</xdr:rowOff>
    </xdr:to>
    <xdr:sp>
      <xdr:nvSpPr>
        <xdr:cNvPr id="441" name="Line 457"/>
        <xdr:cNvSpPr>
          <a:spLocks/>
        </xdr:cNvSpPr>
      </xdr:nvSpPr>
      <xdr:spPr>
        <a:xfrm>
          <a:off x="2228850" y="3590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16</xdr:row>
      <xdr:rowOff>276225</xdr:rowOff>
    </xdr:from>
    <xdr:to>
      <xdr:col>5</xdr:col>
      <xdr:colOff>0</xdr:colOff>
      <xdr:row>16</xdr:row>
      <xdr:rowOff>276225</xdr:rowOff>
    </xdr:to>
    <xdr:sp>
      <xdr:nvSpPr>
        <xdr:cNvPr id="442" name="Line 458"/>
        <xdr:cNvSpPr>
          <a:spLocks/>
        </xdr:cNvSpPr>
      </xdr:nvSpPr>
      <xdr:spPr>
        <a:xfrm>
          <a:off x="2476500" y="3590925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16</xdr:row>
      <xdr:rowOff>276225</xdr:rowOff>
    </xdr:from>
    <xdr:to>
      <xdr:col>7</xdr:col>
      <xdr:colOff>0</xdr:colOff>
      <xdr:row>16</xdr:row>
      <xdr:rowOff>276225</xdr:rowOff>
    </xdr:to>
    <xdr:sp>
      <xdr:nvSpPr>
        <xdr:cNvPr id="443" name="Line 459"/>
        <xdr:cNvSpPr>
          <a:spLocks/>
        </xdr:cNvSpPr>
      </xdr:nvSpPr>
      <xdr:spPr>
        <a:xfrm>
          <a:off x="3276600" y="35909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276225</xdr:rowOff>
    </xdr:from>
    <xdr:to>
      <xdr:col>3</xdr:col>
      <xdr:colOff>0</xdr:colOff>
      <xdr:row>16</xdr:row>
      <xdr:rowOff>276225</xdr:rowOff>
    </xdr:to>
    <xdr:sp>
      <xdr:nvSpPr>
        <xdr:cNvPr id="444" name="Line 460"/>
        <xdr:cNvSpPr>
          <a:spLocks/>
        </xdr:cNvSpPr>
      </xdr:nvSpPr>
      <xdr:spPr>
        <a:xfrm>
          <a:off x="2228850" y="3590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276225</xdr:rowOff>
    </xdr:from>
    <xdr:to>
      <xdr:col>3</xdr:col>
      <xdr:colOff>0</xdr:colOff>
      <xdr:row>16</xdr:row>
      <xdr:rowOff>276225</xdr:rowOff>
    </xdr:to>
    <xdr:sp>
      <xdr:nvSpPr>
        <xdr:cNvPr id="445" name="Line 461"/>
        <xdr:cNvSpPr>
          <a:spLocks/>
        </xdr:cNvSpPr>
      </xdr:nvSpPr>
      <xdr:spPr>
        <a:xfrm>
          <a:off x="1285875" y="359092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16</xdr:row>
      <xdr:rowOff>276225</xdr:rowOff>
    </xdr:from>
    <xdr:to>
      <xdr:col>11</xdr:col>
      <xdr:colOff>0</xdr:colOff>
      <xdr:row>16</xdr:row>
      <xdr:rowOff>276225</xdr:rowOff>
    </xdr:to>
    <xdr:sp>
      <xdr:nvSpPr>
        <xdr:cNvPr id="446" name="Line 462"/>
        <xdr:cNvSpPr>
          <a:spLocks/>
        </xdr:cNvSpPr>
      </xdr:nvSpPr>
      <xdr:spPr>
        <a:xfrm>
          <a:off x="5219700" y="35909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16</xdr:row>
      <xdr:rowOff>276225</xdr:rowOff>
    </xdr:from>
    <xdr:to>
      <xdr:col>9</xdr:col>
      <xdr:colOff>0</xdr:colOff>
      <xdr:row>16</xdr:row>
      <xdr:rowOff>276225</xdr:rowOff>
    </xdr:to>
    <xdr:sp>
      <xdr:nvSpPr>
        <xdr:cNvPr id="447" name="Line 463"/>
        <xdr:cNvSpPr>
          <a:spLocks/>
        </xdr:cNvSpPr>
      </xdr:nvSpPr>
      <xdr:spPr>
        <a:xfrm>
          <a:off x="4219575" y="3590925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16</xdr:row>
      <xdr:rowOff>276225</xdr:rowOff>
    </xdr:from>
    <xdr:to>
      <xdr:col>5</xdr:col>
      <xdr:colOff>0</xdr:colOff>
      <xdr:row>16</xdr:row>
      <xdr:rowOff>276225</xdr:rowOff>
    </xdr:to>
    <xdr:sp>
      <xdr:nvSpPr>
        <xdr:cNvPr id="448" name="Line 464"/>
        <xdr:cNvSpPr>
          <a:spLocks/>
        </xdr:cNvSpPr>
      </xdr:nvSpPr>
      <xdr:spPr>
        <a:xfrm>
          <a:off x="2286000" y="359092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276225</xdr:rowOff>
    </xdr:from>
    <xdr:to>
      <xdr:col>5</xdr:col>
      <xdr:colOff>0</xdr:colOff>
      <xdr:row>16</xdr:row>
      <xdr:rowOff>276225</xdr:rowOff>
    </xdr:to>
    <xdr:sp>
      <xdr:nvSpPr>
        <xdr:cNvPr id="449" name="Line 465"/>
        <xdr:cNvSpPr>
          <a:spLocks/>
        </xdr:cNvSpPr>
      </xdr:nvSpPr>
      <xdr:spPr>
        <a:xfrm>
          <a:off x="2228850" y="3590925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5</xdr:row>
      <xdr:rowOff>276225</xdr:rowOff>
    </xdr:from>
    <xdr:to>
      <xdr:col>14</xdr:col>
      <xdr:colOff>0</xdr:colOff>
      <xdr:row>5</xdr:row>
      <xdr:rowOff>276225</xdr:rowOff>
    </xdr:to>
    <xdr:sp>
      <xdr:nvSpPr>
        <xdr:cNvPr id="450" name="Line 469"/>
        <xdr:cNvSpPr>
          <a:spLocks/>
        </xdr:cNvSpPr>
      </xdr:nvSpPr>
      <xdr:spPr>
        <a:xfrm>
          <a:off x="6191250" y="13811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11</xdr:row>
      <xdr:rowOff>276225</xdr:rowOff>
    </xdr:from>
    <xdr:to>
      <xdr:col>14</xdr:col>
      <xdr:colOff>0</xdr:colOff>
      <xdr:row>11</xdr:row>
      <xdr:rowOff>276225</xdr:rowOff>
    </xdr:to>
    <xdr:sp>
      <xdr:nvSpPr>
        <xdr:cNvPr id="451" name="Line 470"/>
        <xdr:cNvSpPr>
          <a:spLocks/>
        </xdr:cNvSpPr>
      </xdr:nvSpPr>
      <xdr:spPr>
        <a:xfrm>
          <a:off x="6191250" y="25812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16</xdr:row>
      <xdr:rowOff>276225</xdr:rowOff>
    </xdr:from>
    <xdr:to>
      <xdr:col>14</xdr:col>
      <xdr:colOff>0</xdr:colOff>
      <xdr:row>16</xdr:row>
      <xdr:rowOff>276225</xdr:rowOff>
    </xdr:to>
    <xdr:sp>
      <xdr:nvSpPr>
        <xdr:cNvPr id="452" name="Line 471"/>
        <xdr:cNvSpPr>
          <a:spLocks/>
        </xdr:cNvSpPr>
      </xdr:nvSpPr>
      <xdr:spPr>
        <a:xfrm>
          <a:off x="6191250" y="35909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/>
  <dimension ref="A1:HT50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43.7109375" style="27" customWidth="1"/>
    <col min="2" max="3" width="10.7109375" style="27" customWidth="1"/>
    <col min="4" max="4" width="1.7109375" style="27" customWidth="1"/>
    <col min="5" max="5" width="9.7109375" style="27" customWidth="1"/>
    <col min="6" max="6" width="6.7109375" style="37" customWidth="1"/>
    <col min="7" max="7" width="10.7109375" style="38" customWidth="1"/>
    <col min="8" max="16384" width="9.140625" style="27" customWidth="1"/>
  </cols>
  <sheetData>
    <row r="1" spans="2:7" ht="12.75" customHeight="1">
      <c r="B1" s="28"/>
      <c r="C1" s="29"/>
      <c r="D1" s="29"/>
      <c r="E1" s="30"/>
      <c r="F1" s="31"/>
      <c r="G1" s="32"/>
    </row>
    <row r="2" spans="1:7" ht="21.75" customHeight="1">
      <c r="A2" s="232" t="s">
        <v>0</v>
      </c>
      <c r="B2" s="232"/>
      <c r="C2" s="232"/>
      <c r="D2" s="232"/>
      <c r="E2" s="232"/>
      <c r="F2"/>
      <c r="G2" s="35"/>
    </row>
    <row r="3" spans="1:7" ht="12.75" customHeight="1">
      <c r="A3" s="216"/>
      <c r="B3" s="216"/>
      <c r="C3" s="217"/>
      <c r="D3" s="217"/>
      <c r="E3" s="217"/>
      <c r="F3" s="218"/>
      <c r="G3" s="35"/>
    </row>
    <row r="4" spans="1:7" ht="12.75" customHeight="1">
      <c r="A4" s="216"/>
      <c r="B4" s="216"/>
      <c r="C4" s="234"/>
      <c r="D4" s="234"/>
      <c r="E4" s="234"/>
      <c r="F4" s="234"/>
      <c r="G4" s="36"/>
    </row>
    <row r="5" spans="1:6" ht="19.5" customHeight="1">
      <c r="A5" s="219" t="s">
        <v>29</v>
      </c>
      <c r="B5" s="216"/>
      <c r="C5" s="220"/>
      <c r="D5" s="220"/>
      <c r="E5" s="216"/>
      <c r="F5" s="221"/>
    </row>
    <row r="6" ht="12.75" customHeight="1">
      <c r="A6" s="39"/>
    </row>
    <row r="7" spans="1:7" s="38" customFormat="1" ht="12" customHeight="1">
      <c r="A7" s="40"/>
      <c r="B7" s="72"/>
      <c r="C7" s="73"/>
      <c r="D7" s="73"/>
      <c r="G7" s="43" t="s">
        <v>30</v>
      </c>
    </row>
    <row r="8" spans="1:7" s="38" customFormat="1" ht="12" customHeight="1">
      <c r="A8" s="235"/>
      <c r="B8" s="228" t="s">
        <v>6</v>
      </c>
      <c r="C8" s="228" t="s">
        <v>26</v>
      </c>
      <c r="D8" s="46"/>
      <c r="E8" s="237" t="s">
        <v>31</v>
      </c>
      <c r="F8" s="238"/>
      <c r="G8" s="45" t="s">
        <v>26</v>
      </c>
    </row>
    <row r="9" spans="1:7" s="38" customFormat="1" ht="12.75">
      <c r="A9" s="236"/>
      <c r="B9" s="74"/>
      <c r="C9" s="47" t="s">
        <v>32</v>
      </c>
      <c r="D9" s="75"/>
      <c r="E9" s="48" t="s">
        <v>33</v>
      </c>
      <c r="F9" s="48" t="s">
        <v>27</v>
      </c>
      <c r="G9" s="48"/>
    </row>
    <row r="10" spans="1:7" s="78" customFormat="1" ht="16.5" customHeight="1">
      <c r="A10" s="49" t="s">
        <v>34</v>
      </c>
      <c r="B10" s="76">
        <v>8790</v>
      </c>
      <c r="C10" s="76">
        <v>7807</v>
      </c>
      <c r="D10" s="76"/>
      <c r="E10" s="50">
        <f>IF(AND(B10&lt;=0,C10&lt;=0),ABS(B10)-ABS(C10),B10-C10)</f>
        <v>983</v>
      </c>
      <c r="F10" s="61">
        <f>IF(C10=0,0,IF(ABS(E10)*100/ABS(C10)&gt;99.9," ",IF(ABS(E10)*100/ABS(C10)&lt;0.05,0,IF(E10&gt;=0,ABS(E10)*100/ABS(C10),((B10-C10)*100)/C10))))</f>
        <v>12.591264250032022</v>
      </c>
      <c r="G10" s="77">
        <v>7234</v>
      </c>
    </row>
    <row r="11" spans="1:228" s="79" customFormat="1" ht="16.5" customHeight="1" hidden="1">
      <c r="A11" s="49"/>
      <c r="G11" s="80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</row>
    <row r="12" spans="1:228" s="79" customFormat="1" ht="16.5" customHeight="1">
      <c r="A12" s="49" t="s">
        <v>35</v>
      </c>
      <c r="B12" s="76">
        <v>108</v>
      </c>
      <c r="C12" s="76">
        <v>219</v>
      </c>
      <c r="D12" s="76"/>
      <c r="E12" s="50">
        <f>IF(AND(B12&lt;=0,C12&lt;=0),ABS(B12)-ABS(C12),B12-C12)</f>
        <v>-111</v>
      </c>
      <c r="F12" s="61">
        <f aca="true" t="shared" si="0" ref="F12:F26">IF(C12=0,0,IF(ABS(E12)*100/ABS(C12)&gt;99.9," ",IF(ABS(E12)*100/ABS(C12)&lt;0.05,0,IF(E12&gt;=0,ABS(E12)*100/ABS(C12),((B12-C12)*100)/C12))))</f>
        <v>-50.68493150684932</v>
      </c>
      <c r="G12" s="77">
        <v>231</v>
      </c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</row>
    <row r="13" spans="1:228" s="79" customFormat="1" ht="16.5" customHeight="1">
      <c r="A13" s="49" t="s">
        <v>36</v>
      </c>
      <c r="B13" s="76">
        <v>4598</v>
      </c>
      <c r="C13" s="76">
        <v>5038</v>
      </c>
      <c r="D13" s="76"/>
      <c r="E13" s="50">
        <f>IF(AND(B13&lt;=0,C13&lt;=0),ABS(B13)-ABS(C13),B13-C13)</f>
        <v>-440</v>
      </c>
      <c r="F13" s="61">
        <f t="shared" si="0"/>
        <v>-8.733624454148472</v>
      </c>
      <c r="G13" s="77">
        <v>4667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</row>
    <row r="14" spans="1:228" s="79" customFormat="1" ht="16.5" customHeight="1">
      <c r="A14" s="49" t="s">
        <v>37</v>
      </c>
      <c r="B14" s="76">
        <v>329</v>
      </c>
      <c r="C14" s="76">
        <v>1125</v>
      </c>
      <c r="D14" s="76"/>
      <c r="E14" s="50">
        <f>IF(AND(B14&lt;=0,C14&lt;=0),ABS(B14)-ABS(C14),B14-C14)</f>
        <v>-796</v>
      </c>
      <c r="F14" s="61">
        <f t="shared" si="0"/>
        <v>-70.75555555555556</v>
      </c>
      <c r="G14" s="77">
        <v>1072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</row>
    <row r="15" spans="1:228" s="79" customFormat="1" ht="16.5" customHeight="1">
      <c r="A15" s="49" t="s">
        <v>38</v>
      </c>
      <c r="B15" s="76">
        <v>229</v>
      </c>
      <c r="C15" s="76">
        <v>409</v>
      </c>
      <c r="D15" s="76"/>
      <c r="E15" s="50">
        <f>IF(AND(B15&lt;=0,C15&lt;=0),ABS(B15)-ABS(C15),B15-C15)</f>
        <v>-180</v>
      </c>
      <c r="F15" s="61">
        <f t="shared" si="0"/>
        <v>-44.00977995110024</v>
      </c>
      <c r="G15" s="77">
        <v>357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</row>
    <row r="16" spans="1:228" s="79" customFormat="1" ht="16.5" customHeight="1">
      <c r="A16" s="49" t="s">
        <v>39</v>
      </c>
      <c r="B16" s="76">
        <v>219</v>
      </c>
      <c r="C16" s="76">
        <v>140</v>
      </c>
      <c r="D16" s="76"/>
      <c r="E16" s="50">
        <f>IF(AND(B16&lt;=0,C16&lt;=0),ABS(B16)-ABS(C16),B16-C16)</f>
        <v>79</v>
      </c>
      <c r="F16" s="61">
        <f t="shared" si="0"/>
        <v>56.42857142857143</v>
      </c>
      <c r="G16" s="77">
        <v>114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</row>
    <row r="17" spans="1:7" s="79" customFormat="1" ht="16.5" customHeight="1">
      <c r="A17" s="55" t="s">
        <v>10</v>
      </c>
      <c r="B17" s="81">
        <f>SUM(B10:B16)</f>
        <v>14273</v>
      </c>
      <c r="C17" s="81">
        <f>SUM(C10:C16)</f>
        <v>14738</v>
      </c>
      <c r="D17" s="81"/>
      <c r="E17" s="81">
        <f>SUM(E10:E16)</f>
        <v>-465</v>
      </c>
      <c r="F17" s="82">
        <f t="shared" si="0"/>
        <v>-3.1551092414167456</v>
      </c>
      <c r="G17" s="83">
        <f>SUM(G10:G16)</f>
        <v>13675</v>
      </c>
    </row>
    <row r="18" spans="1:228" s="79" customFormat="1" ht="16.5" customHeight="1">
      <c r="A18" s="54" t="s">
        <v>40</v>
      </c>
      <c r="B18" s="76">
        <v>-4318</v>
      </c>
      <c r="C18" s="76">
        <v>-4235</v>
      </c>
      <c r="D18" s="76"/>
      <c r="E18" s="50">
        <f aca="true" t="shared" si="1" ref="E18:E34">IF(AND(B18&lt;=0,C18&lt;=0),ABS(B18)-ABS(C18),B18-C18)</f>
        <v>83</v>
      </c>
      <c r="F18" s="61">
        <f t="shared" si="0"/>
        <v>1.9598583234946871</v>
      </c>
      <c r="G18" s="77">
        <v>-3887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</row>
    <row r="19" spans="1:228" s="84" customFormat="1" ht="16.5" customHeight="1">
      <c r="A19" s="54" t="s">
        <v>41</v>
      </c>
      <c r="B19" s="76">
        <v>-2361</v>
      </c>
      <c r="C19" s="76">
        <v>-2366</v>
      </c>
      <c r="D19" s="76"/>
      <c r="E19" s="50">
        <f t="shared" si="1"/>
        <v>-5</v>
      </c>
      <c r="F19" s="61">
        <f t="shared" si="0"/>
        <v>-0.21132713440405748</v>
      </c>
      <c r="G19" s="77">
        <v>-2136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</row>
    <row r="20" spans="1:228" s="79" customFormat="1" ht="16.5" customHeight="1">
      <c r="A20" s="58" t="s">
        <v>42</v>
      </c>
      <c r="B20" s="76">
        <v>-587</v>
      </c>
      <c r="C20" s="76">
        <v>-635</v>
      </c>
      <c r="D20" s="76"/>
      <c r="E20" s="50">
        <f t="shared" si="1"/>
        <v>-48</v>
      </c>
      <c r="F20" s="61">
        <f t="shared" si="0"/>
        <v>-7.559055118110236</v>
      </c>
      <c r="G20" s="77">
        <v>-599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</row>
    <row r="21" spans="1:7" s="79" customFormat="1" ht="16.5" customHeight="1">
      <c r="A21" s="55" t="s">
        <v>11</v>
      </c>
      <c r="B21" s="85">
        <f>SUM(B18:B20)</f>
        <v>-7266</v>
      </c>
      <c r="C21" s="85">
        <f>SUM(C18:C20)</f>
        <v>-7236</v>
      </c>
      <c r="D21" s="85"/>
      <c r="E21" s="86">
        <f t="shared" si="1"/>
        <v>30</v>
      </c>
      <c r="F21" s="82">
        <f t="shared" si="0"/>
        <v>0.41459369817578773</v>
      </c>
      <c r="G21" s="87">
        <f>SUM(G18:G20)</f>
        <v>-6622</v>
      </c>
    </row>
    <row r="22" spans="1:7" s="79" customFormat="1" ht="16.5" customHeight="1">
      <c r="A22" s="59" t="s">
        <v>12</v>
      </c>
      <c r="B22" s="81">
        <f>+B17+B21</f>
        <v>7007</v>
      </c>
      <c r="C22" s="81">
        <f>+C17+C21</f>
        <v>7502</v>
      </c>
      <c r="D22" s="81"/>
      <c r="E22" s="86">
        <f t="shared" si="1"/>
        <v>-495</v>
      </c>
      <c r="F22" s="82">
        <f t="shared" si="0"/>
        <v>-6.5982404692082115</v>
      </c>
      <c r="G22" s="66">
        <f>+G17+G21</f>
        <v>7053</v>
      </c>
    </row>
    <row r="23" spans="1:228" s="80" customFormat="1" ht="16.5" customHeight="1">
      <c r="A23" s="88" t="s">
        <v>43</v>
      </c>
      <c r="B23" s="76">
        <v>0</v>
      </c>
      <c r="C23" s="76">
        <v>0</v>
      </c>
      <c r="D23" s="76"/>
      <c r="E23" s="50">
        <f t="shared" si="1"/>
        <v>0</v>
      </c>
      <c r="F23" s="61">
        <f t="shared" si="0"/>
        <v>0</v>
      </c>
      <c r="G23" s="77">
        <v>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</row>
    <row r="24" spans="1:228" s="79" customFormat="1" ht="16.5" customHeight="1">
      <c r="A24" s="54" t="s">
        <v>44</v>
      </c>
      <c r="B24" s="76">
        <v>-154</v>
      </c>
      <c r="C24" s="76">
        <v>-280</v>
      </c>
      <c r="D24" s="76"/>
      <c r="E24" s="50">
        <f t="shared" si="1"/>
        <v>-126</v>
      </c>
      <c r="F24" s="61">
        <f t="shared" si="0"/>
        <v>-45</v>
      </c>
      <c r="G24" s="77">
        <v>-261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</row>
    <row r="25" spans="1:228" s="79" customFormat="1" ht="16.5" customHeight="1">
      <c r="A25" s="49" t="s">
        <v>45</v>
      </c>
      <c r="B25" s="76">
        <v>-1570</v>
      </c>
      <c r="C25" s="76">
        <v>-1021</v>
      </c>
      <c r="D25" s="76"/>
      <c r="E25" s="50">
        <f t="shared" si="1"/>
        <v>549</v>
      </c>
      <c r="F25" s="61">
        <f t="shared" si="0"/>
        <v>53.77081292850147</v>
      </c>
      <c r="G25" s="77">
        <v>-921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</row>
    <row r="26" spans="1:228" s="79" customFormat="1" ht="16.5" customHeight="1">
      <c r="A26" s="49" t="s">
        <v>46</v>
      </c>
      <c r="B26" s="76">
        <v>-51</v>
      </c>
      <c r="C26" s="76">
        <v>-19</v>
      </c>
      <c r="D26" s="76"/>
      <c r="E26" s="50">
        <f t="shared" si="1"/>
        <v>32</v>
      </c>
      <c r="F26" s="61" t="str">
        <f t="shared" si="0"/>
        <v> </v>
      </c>
      <c r="G26" s="77">
        <v>-18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</row>
    <row r="27" spans="1:7" s="79" customFormat="1" ht="16.5" customHeight="1">
      <c r="A27" s="89" t="s">
        <v>47</v>
      </c>
      <c r="B27" s="76"/>
      <c r="C27" s="76"/>
      <c r="D27" s="76"/>
      <c r="E27" s="50"/>
      <c r="F27" s="61"/>
      <c r="G27" s="77"/>
    </row>
    <row r="28" spans="1:228" s="79" customFormat="1" ht="12.75" customHeight="1">
      <c r="A28" s="88" t="s">
        <v>48</v>
      </c>
      <c r="B28" s="76">
        <v>474</v>
      </c>
      <c r="C28" s="76">
        <v>44</v>
      </c>
      <c r="D28" s="76"/>
      <c r="E28" s="50">
        <f t="shared" si="1"/>
        <v>430</v>
      </c>
      <c r="F28" s="61" t="str">
        <f aca="true" t="shared" si="2" ref="F28:F34">IF(C28=0,0,IF(ABS(E28)*100/ABS(C28)&gt;99.9," ",IF(ABS(E28)*100/ABS(C28)&lt;0.05,0,IF(E28&gt;=0,ABS(E28)*100/ABS(C28),((B28-C28)*100)/C28))))</f>
        <v> </v>
      </c>
      <c r="G28" s="77">
        <v>42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</row>
    <row r="29" spans="1:7" s="79" customFormat="1" ht="16.5" customHeight="1">
      <c r="A29" s="67" t="s">
        <v>49</v>
      </c>
      <c r="B29" s="81">
        <f>SUM(B22:B28)</f>
        <v>5706</v>
      </c>
      <c r="C29" s="81">
        <f>SUM(C22:C28)</f>
        <v>6226</v>
      </c>
      <c r="D29" s="81"/>
      <c r="E29" s="56">
        <f t="shared" si="1"/>
        <v>-520</v>
      </c>
      <c r="F29" s="82">
        <f t="shared" si="2"/>
        <v>-8.352071956312239</v>
      </c>
      <c r="G29" s="83">
        <f>SUM(G22:G28)</f>
        <v>5895</v>
      </c>
    </row>
    <row r="30" spans="1:228" s="79" customFormat="1" ht="16.5" customHeight="1">
      <c r="A30" s="88" t="s">
        <v>50</v>
      </c>
      <c r="B30" s="76">
        <v>-1806</v>
      </c>
      <c r="C30" s="76">
        <v>-2093</v>
      </c>
      <c r="D30" s="76"/>
      <c r="E30" s="50">
        <f t="shared" si="1"/>
        <v>-287</v>
      </c>
      <c r="F30" s="61">
        <f t="shared" si="2"/>
        <v>-13.7123745819398</v>
      </c>
      <c r="G30" s="77">
        <v>-1945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</row>
    <row r="31" spans="1:228" s="79" customFormat="1" ht="16.5" customHeight="1">
      <c r="A31" s="88" t="s">
        <v>51</v>
      </c>
      <c r="B31" s="76">
        <v>-475</v>
      </c>
      <c r="C31" s="76">
        <v>-480</v>
      </c>
      <c r="D31" s="76"/>
      <c r="E31" s="50">
        <f t="shared" si="1"/>
        <v>-5</v>
      </c>
      <c r="F31" s="61">
        <f t="shared" si="2"/>
        <v>-1.0416666666666667</v>
      </c>
      <c r="G31" s="77">
        <v>-480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</row>
    <row r="32" spans="1:228" s="79" customFormat="1" ht="16.5" customHeight="1">
      <c r="A32" s="88" t="s">
        <v>52</v>
      </c>
      <c r="B32" s="76">
        <v>-437</v>
      </c>
      <c r="C32" s="76">
        <v>-409</v>
      </c>
      <c r="D32" s="76"/>
      <c r="E32" s="50">
        <f t="shared" si="1"/>
        <v>28</v>
      </c>
      <c r="F32" s="61">
        <f t="shared" si="2"/>
        <v>6.845965770171149</v>
      </c>
      <c r="G32" s="77">
        <v>-409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</row>
    <row r="33" spans="1:228" s="79" customFormat="1" ht="16.5" customHeight="1">
      <c r="A33" s="88" t="s">
        <v>53</v>
      </c>
      <c r="B33" s="76">
        <v>929</v>
      </c>
      <c r="C33" s="76">
        <v>3786</v>
      </c>
      <c r="D33" s="76"/>
      <c r="E33" s="50">
        <f t="shared" si="1"/>
        <v>-2857</v>
      </c>
      <c r="F33" s="61">
        <f t="shared" si="2"/>
        <v>-75.46222926571579</v>
      </c>
      <c r="G33" s="77">
        <v>3786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</row>
    <row r="34" spans="1:228" s="79" customFormat="1" ht="16.5" customHeight="1">
      <c r="A34" s="88" t="s">
        <v>54</v>
      </c>
      <c r="B34" s="76">
        <v>-139</v>
      </c>
      <c r="C34" s="76">
        <v>-284</v>
      </c>
      <c r="D34" s="76"/>
      <c r="E34" s="50">
        <f t="shared" si="1"/>
        <v>-145</v>
      </c>
      <c r="F34" s="61">
        <f t="shared" si="2"/>
        <v>-51.056338028169016</v>
      </c>
      <c r="G34" s="77">
        <v>-101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</row>
    <row r="35" spans="1:228" s="80" customFormat="1" ht="4.5" customHeight="1">
      <c r="A35" s="88"/>
      <c r="B35" s="86"/>
      <c r="C35" s="76"/>
      <c r="D35" s="76"/>
      <c r="E35" s="76"/>
      <c r="F35" s="61"/>
      <c r="G35" s="77"/>
      <c r="H35" s="88"/>
      <c r="I35" s="92"/>
      <c r="J35" s="90"/>
      <c r="K35" s="90"/>
      <c r="L35" s="91"/>
      <c r="M35" s="88"/>
      <c r="N35" s="92"/>
      <c r="O35" s="90"/>
      <c r="P35" s="90"/>
      <c r="Q35" s="91"/>
      <c r="R35" s="88"/>
      <c r="S35" s="92"/>
      <c r="T35" s="90"/>
      <c r="U35" s="90"/>
      <c r="V35" s="91"/>
      <c r="W35" s="88"/>
      <c r="X35" s="92"/>
      <c r="Y35" s="90"/>
      <c r="Z35" s="90"/>
      <c r="AA35" s="91"/>
      <c r="AB35" s="88"/>
      <c r="AC35" s="92"/>
      <c r="AD35" s="90"/>
      <c r="AE35" s="90"/>
      <c r="AF35" s="91"/>
      <c r="AG35" s="88"/>
      <c r="AH35" s="92"/>
      <c r="AI35" s="90"/>
      <c r="AJ35" s="90"/>
      <c r="AK35" s="91"/>
      <c r="AL35" s="88"/>
      <c r="AM35" s="92"/>
      <c r="AN35" s="90"/>
      <c r="AO35" s="90"/>
      <c r="AP35" s="91"/>
      <c r="AQ35" s="88"/>
      <c r="AR35" s="92"/>
      <c r="AS35" s="90"/>
      <c r="AT35" s="90"/>
      <c r="AU35" s="91"/>
      <c r="AV35" s="88"/>
      <c r="AW35" s="92"/>
      <c r="AX35" s="90"/>
      <c r="AY35" s="90"/>
      <c r="AZ35" s="91"/>
      <c r="BA35" s="88"/>
      <c r="BB35" s="92"/>
      <c r="BC35" s="90"/>
      <c r="BD35" s="90"/>
      <c r="BE35" s="91"/>
      <c r="BF35" s="88"/>
      <c r="BG35" s="92"/>
      <c r="BH35" s="90"/>
      <c r="BI35" s="90"/>
      <c r="BJ35" s="91"/>
      <c r="BK35" s="88"/>
      <c r="BL35" s="92"/>
      <c r="BM35" s="90"/>
      <c r="BN35" s="90"/>
      <c r="BO35" s="91"/>
      <c r="BP35" s="88"/>
      <c r="BQ35" s="92"/>
      <c r="BR35" s="90"/>
      <c r="BS35" s="90"/>
      <c r="BT35" s="91"/>
      <c r="BU35" s="88"/>
      <c r="BV35" s="92"/>
      <c r="BW35" s="90"/>
      <c r="BX35" s="90"/>
      <c r="BY35" s="91"/>
      <c r="BZ35" s="88"/>
      <c r="CA35" s="92"/>
      <c r="CB35" s="90"/>
      <c r="CC35" s="90"/>
      <c r="CD35" s="91"/>
      <c r="CE35" s="88"/>
      <c r="CF35" s="92"/>
      <c r="CG35" s="90"/>
      <c r="CH35" s="90"/>
      <c r="CI35" s="91"/>
      <c r="CJ35" s="88"/>
      <c r="CK35" s="92"/>
      <c r="CL35" s="90"/>
      <c r="CM35" s="90"/>
      <c r="CN35" s="91"/>
      <c r="CO35" s="88"/>
      <c r="CP35" s="92"/>
      <c r="CQ35" s="90"/>
      <c r="CR35" s="90"/>
      <c r="CS35" s="91"/>
      <c r="CT35" s="88"/>
      <c r="CU35" s="92"/>
      <c r="CV35" s="90"/>
      <c r="CW35" s="90"/>
      <c r="CX35" s="91"/>
      <c r="CY35" s="88"/>
      <c r="CZ35" s="92"/>
      <c r="DA35" s="90"/>
      <c r="DB35" s="90"/>
      <c r="DC35" s="91"/>
      <c r="DD35" s="88"/>
      <c r="DE35" s="92"/>
      <c r="DF35" s="90"/>
      <c r="DG35" s="90"/>
      <c r="DH35" s="91"/>
      <c r="DI35" s="88"/>
      <c r="DJ35" s="92"/>
      <c r="DK35" s="90"/>
      <c r="DL35" s="90"/>
      <c r="DM35" s="91"/>
      <c r="DN35" s="88"/>
      <c r="DO35" s="92"/>
      <c r="DP35" s="90"/>
      <c r="DQ35" s="90"/>
      <c r="DR35" s="91"/>
      <c r="DS35" s="88"/>
      <c r="DT35" s="92"/>
      <c r="DU35" s="90"/>
      <c r="DV35" s="90"/>
      <c r="DW35" s="91"/>
      <c r="DX35" s="88"/>
      <c r="DY35" s="92"/>
      <c r="DZ35" s="90"/>
      <c r="EA35" s="90"/>
      <c r="EB35" s="91"/>
      <c r="EC35" s="88"/>
      <c r="ED35" s="92"/>
      <c r="EE35" s="90"/>
      <c r="EF35" s="90"/>
      <c r="EG35" s="91"/>
      <c r="EH35" s="88"/>
      <c r="EI35" s="92"/>
      <c r="EJ35" s="90"/>
      <c r="EK35" s="90"/>
      <c r="EL35" s="91"/>
      <c r="EM35" s="88"/>
      <c r="EN35" s="92"/>
      <c r="EO35" s="90"/>
      <c r="EP35" s="90"/>
      <c r="EQ35" s="91"/>
      <c r="ER35" s="88"/>
      <c r="ES35" s="92"/>
      <c r="ET35" s="90"/>
      <c r="EU35" s="90"/>
      <c r="EV35" s="91"/>
      <c r="EW35" s="88"/>
      <c r="EX35" s="92"/>
      <c r="EY35" s="90"/>
      <c r="EZ35" s="90"/>
      <c r="FA35" s="91"/>
      <c r="FB35" s="88"/>
      <c r="FC35" s="92"/>
      <c r="FD35" s="90"/>
      <c r="FE35" s="90"/>
      <c r="FF35" s="91"/>
      <c r="FG35" s="88"/>
      <c r="FH35" s="92"/>
      <c r="FI35" s="90"/>
      <c r="FJ35" s="90"/>
      <c r="FK35" s="91"/>
      <c r="FL35" s="88"/>
      <c r="FM35" s="92"/>
      <c r="FN35" s="90"/>
      <c r="FO35" s="90"/>
      <c r="FP35" s="91"/>
      <c r="FQ35" s="88"/>
      <c r="FR35" s="92"/>
      <c r="FS35" s="90"/>
      <c r="FT35" s="90"/>
      <c r="FU35" s="91"/>
      <c r="FV35" s="88"/>
      <c r="FW35" s="92"/>
      <c r="FX35" s="90"/>
      <c r="FY35" s="90"/>
      <c r="FZ35" s="91"/>
      <c r="GA35" s="88"/>
      <c r="GB35" s="92"/>
      <c r="GC35" s="90"/>
      <c r="GD35" s="90"/>
      <c r="GE35" s="91"/>
      <c r="GF35" s="88"/>
      <c r="GG35" s="92"/>
      <c r="GH35" s="90"/>
      <c r="GI35" s="90"/>
      <c r="GJ35" s="91"/>
      <c r="GK35" s="88"/>
      <c r="GL35" s="92"/>
      <c r="GM35" s="90"/>
      <c r="GN35" s="90"/>
      <c r="GO35" s="91"/>
      <c r="GP35" s="88"/>
      <c r="GQ35" s="92"/>
      <c r="GR35" s="90"/>
      <c r="GS35" s="90"/>
      <c r="GT35" s="91"/>
      <c r="GU35" s="88"/>
      <c r="GV35" s="92"/>
      <c r="GW35" s="90"/>
      <c r="GX35" s="90"/>
      <c r="GY35" s="91"/>
      <c r="GZ35" s="88"/>
      <c r="HA35" s="92"/>
      <c r="HB35" s="90"/>
      <c r="HC35" s="90"/>
      <c r="HD35" s="91"/>
      <c r="HE35" s="88"/>
      <c r="HF35" s="92"/>
      <c r="HG35" s="90"/>
      <c r="HH35" s="90"/>
      <c r="HI35" s="91"/>
      <c r="HJ35" s="88"/>
      <c r="HK35" s="92"/>
      <c r="HL35" s="90"/>
      <c r="HM35" s="90"/>
      <c r="HN35" s="91"/>
      <c r="HO35" s="88"/>
      <c r="HP35" s="92"/>
      <c r="HQ35" s="90"/>
      <c r="HR35" s="90"/>
      <c r="HS35" s="91"/>
      <c r="HT35" s="88"/>
    </row>
    <row r="36" spans="1:228" s="95" customFormat="1" ht="18" customHeight="1">
      <c r="A36" s="62" t="s">
        <v>55</v>
      </c>
      <c r="B36" s="63">
        <f>SUM(B29:B34)</f>
        <v>3778</v>
      </c>
      <c r="C36" s="63">
        <f>SUM(C29:C34)</f>
        <v>6746</v>
      </c>
      <c r="D36" s="63"/>
      <c r="E36" s="64">
        <f>IF(AND(B36&lt;=0,C36&lt;=0),ABS(B36)-ABS(C36),B36-C36)</f>
        <v>-2968</v>
      </c>
      <c r="F36" s="65">
        <f>IF(C36=0,0,IF(ABS(E36)*100/ABS(C36)&gt;99.9," ",IF(ABS(E36)*100/ABS(C36)&lt;0.05,0,IF(E36&gt;=0,ABS(E36)*100/ABS(C36),((B36-C36)*100)/C36))))</f>
        <v>-43.99644233619923</v>
      </c>
      <c r="G36" s="64">
        <f>SUM(G29:G34)</f>
        <v>6746</v>
      </c>
      <c r="H36" s="67"/>
      <c r="I36" s="94"/>
      <c r="J36" s="94"/>
      <c r="K36" s="92"/>
      <c r="L36" s="93"/>
      <c r="M36" s="67"/>
      <c r="N36" s="94"/>
      <c r="O36" s="94"/>
      <c r="P36" s="92"/>
      <c r="Q36" s="93"/>
      <c r="R36" s="67"/>
      <c r="S36" s="94"/>
      <c r="T36" s="94"/>
      <c r="U36" s="92"/>
      <c r="V36" s="93"/>
      <c r="W36" s="67"/>
      <c r="X36" s="94"/>
      <c r="Y36" s="94"/>
      <c r="Z36" s="92"/>
      <c r="AA36" s="93"/>
      <c r="AB36" s="67"/>
      <c r="AC36" s="94"/>
      <c r="AD36" s="94"/>
      <c r="AE36" s="92"/>
      <c r="AF36" s="93"/>
      <c r="AG36" s="67"/>
      <c r="AH36" s="94"/>
      <c r="AI36" s="94"/>
      <c r="AJ36" s="92"/>
      <c r="AK36" s="93"/>
      <c r="AL36" s="67"/>
      <c r="AM36" s="94"/>
      <c r="AN36" s="94"/>
      <c r="AO36" s="92"/>
      <c r="AP36" s="93"/>
      <c r="AQ36" s="67"/>
      <c r="AR36" s="94"/>
      <c r="AS36" s="94"/>
      <c r="AT36" s="92"/>
      <c r="AU36" s="93"/>
      <c r="AV36" s="67"/>
      <c r="AW36" s="94"/>
      <c r="AX36" s="94"/>
      <c r="AY36" s="92"/>
      <c r="AZ36" s="93"/>
      <c r="BA36" s="67"/>
      <c r="BB36" s="94"/>
      <c r="BC36" s="94"/>
      <c r="BD36" s="92"/>
      <c r="BE36" s="93"/>
      <c r="BF36" s="67"/>
      <c r="BG36" s="94"/>
      <c r="BH36" s="94"/>
      <c r="BI36" s="92"/>
      <c r="BJ36" s="93"/>
      <c r="BK36" s="67"/>
      <c r="BL36" s="94"/>
      <c r="BM36" s="94"/>
      <c r="BN36" s="92"/>
      <c r="BO36" s="93"/>
      <c r="BP36" s="67"/>
      <c r="BQ36" s="94"/>
      <c r="BR36" s="94"/>
      <c r="BS36" s="92"/>
      <c r="BT36" s="93"/>
      <c r="BU36" s="67"/>
      <c r="BV36" s="94"/>
      <c r="BW36" s="94"/>
      <c r="BX36" s="92"/>
      <c r="BY36" s="93"/>
      <c r="BZ36" s="67"/>
      <c r="CA36" s="94"/>
      <c r="CB36" s="94"/>
      <c r="CC36" s="92"/>
      <c r="CD36" s="93"/>
      <c r="CE36" s="67"/>
      <c r="CF36" s="94"/>
      <c r="CG36" s="94"/>
      <c r="CH36" s="92"/>
      <c r="CI36" s="93"/>
      <c r="CJ36" s="67"/>
      <c r="CK36" s="94"/>
      <c r="CL36" s="94"/>
      <c r="CM36" s="92"/>
      <c r="CN36" s="93"/>
      <c r="CO36" s="67"/>
      <c r="CP36" s="94"/>
      <c r="CQ36" s="94"/>
      <c r="CR36" s="92"/>
      <c r="CS36" s="93"/>
      <c r="CT36" s="67"/>
      <c r="CU36" s="94"/>
      <c r="CV36" s="94"/>
      <c r="CW36" s="92"/>
      <c r="CX36" s="93"/>
      <c r="CY36" s="67"/>
      <c r="CZ36" s="94"/>
      <c r="DA36" s="94"/>
      <c r="DB36" s="92"/>
      <c r="DC36" s="93"/>
      <c r="DD36" s="67"/>
      <c r="DE36" s="94"/>
      <c r="DF36" s="94"/>
      <c r="DG36" s="92"/>
      <c r="DH36" s="93"/>
      <c r="DI36" s="67"/>
      <c r="DJ36" s="94"/>
      <c r="DK36" s="94"/>
      <c r="DL36" s="92"/>
      <c r="DM36" s="93"/>
      <c r="DN36" s="67"/>
      <c r="DO36" s="94"/>
      <c r="DP36" s="94"/>
      <c r="DQ36" s="92"/>
      <c r="DR36" s="93"/>
      <c r="DS36" s="67"/>
      <c r="DT36" s="94"/>
      <c r="DU36" s="94"/>
      <c r="DV36" s="92"/>
      <c r="DW36" s="93"/>
      <c r="DX36" s="67"/>
      <c r="DY36" s="94"/>
      <c r="DZ36" s="94"/>
      <c r="EA36" s="92"/>
      <c r="EB36" s="93"/>
      <c r="EC36" s="67"/>
      <c r="ED36" s="94"/>
      <c r="EE36" s="94"/>
      <c r="EF36" s="92"/>
      <c r="EG36" s="93"/>
      <c r="EH36" s="67"/>
      <c r="EI36" s="94"/>
      <c r="EJ36" s="94"/>
      <c r="EK36" s="92"/>
      <c r="EL36" s="93"/>
      <c r="EM36" s="67"/>
      <c r="EN36" s="94"/>
      <c r="EO36" s="94"/>
      <c r="EP36" s="92"/>
      <c r="EQ36" s="93"/>
      <c r="ER36" s="67"/>
      <c r="ES36" s="94"/>
      <c r="ET36" s="94"/>
      <c r="EU36" s="92"/>
      <c r="EV36" s="93"/>
      <c r="EW36" s="67"/>
      <c r="EX36" s="94"/>
      <c r="EY36" s="94"/>
      <c r="EZ36" s="92"/>
      <c r="FA36" s="93"/>
      <c r="FB36" s="67"/>
      <c r="FC36" s="94"/>
      <c r="FD36" s="94"/>
      <c r="FE36" s="92"/>
      <c r="FF36" s="93"/>
      <c r="FG36" s="67"/>
      <c r="FH36" s="94"/>
      <c r="FI36" s="94"/>
      <c r="FJ36" s="92"/>
      <c r="FK36" s="93"/>
      <c r="FL36" s="67"/>
      <c r="FM36" s="94"/>
      <c r="FN36" s="94"/>
      <c r="FO36" s="92"/>
      <c r="FP36" s="93"/>
      <c r="FQ36" s="67"/>
      <c r="FR36" s="94"/>
      <c r="FS36" s="94"/>
      <c r="FT36" s="92"/>
      <c r="FU36" s="93"/>
      <c r="FV36" s="67"/>
      <c r="FW36" s="94"/>
      <c r="FX36" s="94"/>
      <c r="FY36" s="92"/>
      <c r="FZ36" s="93"/>
      <c r="GA36" s="67"/>
      <c r="GB36" s="94"/>
      <c r="GC36" s="94"/>
      <c r="GD36" s="92"/>
      <c r="GE36" s="93"/>
      <c r="GF36" s="67"/>
      <c r="GG36" s="94"/>
      <c r="GH36" s="94"/>
      <c r="GI36" s="92"/>
      <c r="GJ36" s="93"/>
      <c r="GK36" s="67"/>
      <c r="GL36" s="94"/>
      <c r="GM36" s="94"/>
      <c r="GN36" s="92"/>
      <c r="GO36" s="93"/>
      <c r="GP36" s="67"/>
      <c r="GQ36" s="94"/>
      <c r="GR36" s="94"/>
      <c r="GS36" s="92"/>
      <c r="GT36" s="93"/>
      <c r="GU36" s="67"/>
      <c r="GV36" s="94"/>
      <c r="GW36" s="94"/>
      <c r="GX36" s="92"/>
      <c r="GY36" s="93"/>
      <c r="GZ36" s="67"/>
      <c r="HA36" s="94"/>
      <c r="HB36" s="94"/>
      <c r="HC36" s="92"/>
      <c r="HD36" s="93"/>
      <c r="HE36" s="67"/>
      <c r="HF36" s="94"/>
      <c r="HG36" s="94"/>
      <c r="HH36" s="92"/>
      <c r="HI36" s="93"/>
      <c r="HJ36" s="67"/>
      <c r="HK36" s="94"/>
      <c r="HL36" s="94"/>
      <c r="HM36" s="92"/>
      <c r="HN36" s="93"/>
      <c r="HO36" s="67"/>
      <c r="HP36" s="94"/>
      <c r="HQ36" s="94"/>
      <c r="HR36" s="92"/>
      <c r="HS36" s="93"/>
      <c r="HT36" s="67"/>
    </row>
    <row r="37" spans="1:228" s="95" customFormat="1" ht="6" customHeight="1">
      <c r="A37" s="67"/>
      <c r="B37" s="66"/>
      <c r="C37" s="66"/>
      <c r="D37" s="66"/>
      <c r="E37" s="57"/>
      <c r="F37" s="69"/>
      <c r="G37" s="66"/>
      <c r="H37" s="67"/>
      <c r="I37" s="94"/>
      <c r="J37" s="94"/>
      <c r="K37" s="92"/>
      <c r="L37" s="93"/>
      <c r="M37" s="67"/>
      <c r="N37" s="94"/>
      <c r="O37" s="94"/>
      <c r="P37" s="92"/>
      <c r="Q37" s="93"/>
      <c r="R37" s="67"/>
      <c r="S37" s="94"/>
      <c r="T37" s="94"/>
      <c r="U37" s="92"/>
      <c r="V37" s="93"/>
      <c r="W37" s="67"/>
      <c r="X37" s="94"/>
      <c r="Y37" s="94"/>
      <c r="Z37" s="92"/>
      <c r="AA37" s="93"/>
      <c r="AB37" s="67"/>
      <c r="AC37" s="94"/>
      <c r="AD37" s="94"/>
      <c r="AE37" s="92"/>
      <c r="AF37" s="93"/>
      <c r="AG37" s="67"/>
      <c r="AH37" s="94"/>
      <c r="AI37" s="94"/>
      <c r="AJ37" s="92"/>
      <c r="AK37" s="93"/>
      <c r="AL37" s="67"/>
      <c r="AM37" s="94"/>
      <c r="AN37" s="94"/>
      <c r="AO37" s="92"/>
      <c r="AP37" s="93"/>
      <c r="AQ37" s="67"/>
      <c r="AR37" s="94"/>
      <c r="AS37" s="94"/>
      <c r="AT37" s="92"/>
      <c r="AU37" s="93"/>
      <c r="AV37" s="67"/>
      <c r="AW37" s="94"/>
      <c r="AX37" s="94"/>
      <c r="AY37" s="92"/>
      <c r="AZ37" s="93"/>
      <c r="BA37" s="67"/>
      <c r="BB37" s="94"/>
      <c r="BC37" s="94"/>
      <c r="BD37" s="92"/>
      <c r="BE37" s="93"/>
      <c r="BF37" s="67"/>
      <c r="BG37" s="94"/>
      <c r="BH37" s="94"/>
      <c r="BI37" s="92"/>
      <c r="BJ37" s="93"/>
      <c r="BK37" s="67"/>
      <c r="BL37" s="94"/>
      <c r="BM37" s="94"/>
      <c r="BN37" s="92"/>
      <c r="BO37" s="93"/>
      <c r="BP37" s="67"/>
      <c r="BQ37" s="94"/>
      <c r="BR37" s="94"/>
      <c r="BS37" s="92"/>
      <c r="BT37" s="93"/>
      <c r="BU37" s="67"/>
      <c r="BV37" s="94"/>
      <c r="BW37" s="94"/>
      <c r="BX37" s="92"/>
      <c r="BY37" s="93"/>
      <c r="BZ37" s="67"/>
      <c r="CA37" s="94"/>
      <c r="CB37" s="94"/>
      <c r="CC37" s="92"/>
      <c r="CD37" s="93"/>
      <c r="CE37" s="67"/>
      <c r="CF37" s="94"/>
      <c r="CG37" s="94"/>
      <c r="CH37" s="92"/>
      <c r="CI37" s="93"/>
      <c r="CJ37" s="67"/>
      <c r="CK37" s="94"/>
      <c r="CL37" s="94"/>
      <c r="CM37" s="92"/>
      <c r="CN37" s="93"/>
      <c r="CO37" s="67"/>
      <c r="CP37" s="94"/>
      <c r="CQ37" s="94"/>
      <c r="CR37" s="92"/>
      <c r="CS37" s="93"/>
      <c r="CT37" s="67"/>
      <c r="CU37" s="94"/>
      <c r="CV37" s="94"/>
      <c r="CW37" s="92"/>
      <c r="CX37" s="93"/>
      <c r="CY37" s="67"/>
      <c r="CZ37" s="94"/>
      <c r="DA37" s="94"/>
      <c r="DB37" s="92"/>
      <c r="DC37" s="93"/>
      <c r="DD37" s="67"/>
      <c r="DE37" s="94"/>
      <c r="DF37" s="94"/>
      <c r="DG37" s="92"/>
      <c r="DH37" s="93"/>
      <c r="DI37" s="67"/>
      <c r="DJ37" s="94"/>
      <c r="DK37" s="94"/>
      <c r="DL37" s="92"/>
      <c r="DM37" s="93"/>
      <c r="DN37" s="67"/>
      <c r="DO37" s="94"/>
      <c r="DP37" s="94"/>
      <c r="DQ37" s="92"/>
      <c r="DR37" s="93"/>
      <c r="DS37" s="67"/>
      <c r="DT37" s="94"/>
      <c r="DU37" s="94"/>
      <c r="DV37" s="92"/>
      <c r="DW37" s="93"/>
      <c r="DX37" s="67"/>
      <c r="DY37" s="94"/>
      <c r="DZ37" s="94"/>
      <c r="EA37" s="92"/>
      <c r="EB37" s="93"/>
      <c r="EC37" s="67"/>
      <c r="ED37" s="94"/>
      <c r="EE37" s="94"/>
      <c r="EF37" s="92"/>
      <c r="EG37" s="93"/>
      <c r="EH37" s="67"/>
      <c r="EI37" s="94"/>
      <c r="EJ37" s="94"/>
      <c r="EK37" s="92"/>
      <c r="EL37" s="93"/>
      <c r="EM37" s="67"/>
      <c r="EN37" s="94"/>
      <c r="EO37" s="94"/>
      <c r="EP37" s="92"/>
      <c r="EQ37" s="93"/>
      <c r="ER37" s="67"/>
      <c r="ES37" s="94"/>
      <c r="ET37" s="94"/>
      <c r="EU37" s="92"/>
      <c r="EV37" s="93"/>
      <c r="EW37" s="67"/>
      <c r="EX37" s="94"/>
      <c r="EY37" s="94"/>
      <c r="EZ37" s="92"/>
      <c r="FA37" s="93"/>
      <c r="FB37" s="67"/>
      <c r="FC37" s="94"/>
      <c r="FD37" s="94"/>
      <c r="FE37" s="92"/>
      <c r="FF37" s="93"/>
      <c r="FG37" s="67"/>
      <c r="FH37" s="94"/>
      <c r="FI37" s="94"/>
      <c r="FJ37" s="92"/>
      <c r="FK37" s="93"/>
      <c r="FL37" s="67"/>
      <c r="FM37" s="94"/>
      <c r="FN37" s="94"/>
      <c r="FO37" s="92"/>
      <c r="FP37" s="93"/>
      <c r="FQ37" s="67"/>
      <c r="FR37" s="94"/>
      <c r="FS37" s="94"/>
      <c r="FT37" s="92"/>
      <c r="FU37" s="93"/>
      <c r="FV37" s="67"/>
      <c r="FW37" s="94"/>
      <c r="FX37" s="94"/>
      <c r="FY37" s="92"/>
      <c r="FZ37" s="93"/>
      <c r="GA37" s="67"/>
      <c r="GB37" s="94"/>
      <c r="GC37" s="94"/>
      <c r="GD37" s="92"/>
      <c r="GE37" s="93"/>
      <c r="GF37" s="67"/>
      <c r="GG37" s="94"/>
      <c r="GH37" s="94"/>
      <c r="GI37" s="92"/>
      <c r="GJ37" s="93"/>
      <c r="GK37" s="67"/>
      <c r="GL37" s="94"/>
      <c r="GM37" s="94"/>
      <c r="GN37" s="92"/>
      <c r="GO37" s="93"/>
      <c r="GP37" s="67"/>
      <c r="GQ37" s="94"/>
      <c r="GR37" s="94"/>
      <c r="GS37" s="92"/>
      <c r="GT37" s="93"/>
      <c r="GU37" s="67"/>
      <c r="GV37" s="94"/>
      <c r="GW37" s="94"/>
      <c r="GX37" s="92"/>
      <c r="GY37" s="93"/>
      <c r="GZ37" s="67"/>
      <c r="HA37" s="94"/>
      <c r="HB37" s="94"/>
      <c r="HC37" s="92"/>
      <c r="HD37" s="93"/>
      <c r="HE37" s="67"/>
      <c r="HF37" s="94"/>
      <c r="HG37" s="94"/>
      <c r="HH37" s="92"/>
      <c r="HI37" s="93"/>
      <c r="HJ37" s="67"/>
      <c r="HK37" s="94"/>
      <c r="HL37" s="94"/>
      <c r="HM37" s="92"/>
      <c r="HN37" s="93"/>
      <c r="HO37" s="67"/>
      <c r="HP37" s="94"/>
      <c r="HQ37" s="94"/>
      <c r="HR37" s="92"/>
      <c r="HS37" s="93"/>
      <c r="HT37" s="67"/>
    </row>
    <row r="38" spans="1:7" s="42" customFormat="1" ht="13.5" customHeight="1">
      <c r="A38" s="67" t="s">
        <v>56</v>
      </c>
      <c r="B38" s="68">
        <v>0.3</v>
      </c>
      <c r="C38" s="68">
        <v>0.527595073353048</v>
      </c>
      <c r="D38" s="96"/>
      <c r="E38" s="97" t="s">
        <v>28</v>
      </c>
      <c r="F38" s="97" t="s">
        <v>7</v>
      </c>
      <c r="G38" s="68">
        <v>0.53</v>
      </c>
    </row>
    <row r="39" spans="1:7" s="42" customFormat="1" ht="15.75" customHeight="1">
      <c r="A39" s="67" t="s">
        <v>57</v>
      </c>
      <c r="B39" s="68">
        <v>0.3</v>
      </c>
      <c r="C39" s="68">
        <v>0.527595073353048</v>
      </c>
      <c r="D39" s="96"/>
      <c r="E39" s="97" t="s">
        <v>7</v>
      </c>
      <c r="F39" s="97" t="s">
        <v>7</v>
      </c>
      <c r="G39" s="68">
        <v>0.53</v>
      </c>
    </row>
    <row r="40" spans="1:228" s="38" customFormat="1" ht="30" customHeight="1">
      <c r="A40" s="233" t="s">
        <v>116</v>
      </c>
      <c r="B40" s="233"/>
      <c r="C40" s="233"/>
      <c r="D40" s="233"/>
      <c r="E40" s="233"/>
      <c r="F40" s="233"/>
      <c r="G40" s="70"/>
      <c r="H40" s="99"/>
      <c r="I40" s="100"/>
      <c r="J40" s="101"/>
      <c r="K40" s="98"/>
      <c r="L40" s="98"/>
      <c r="M40" s="99"/>
      <c r="N40" s="100"/>
      <c r="O40" s="101"/>
      <c r="P40" s="98"/>
      <c r="Q40" s="98"/>
      <c r="R40" s="99"/>
      <c r="S40" s="100"/>
      <c r="T40" s="101"/>
      <c r="U40" s="98"/>
      <c r="V40" s="98"/>
      <c r="W40" s="99"/>
      <c r="X40" s="100"/>
      <c r="Y40" s="101"/>
      <c r="Z40" s="98"/>
      <c r="AA40" s="98"/>
      <c r="AB40" s="99"/>
      <c r="AC40" s="100"/>
      <c r="AD40" s="101"/>
      <c r="AE40" s="98"/>
      <c r="AF40" s="98"/>
      <c r="AG40" s="99"/>
      <c r="AH40" s="100"/>
      <c r="AI40" s="101"/>
      <c r="AJ40" s="98"/>
      <c r="AK40" s="98"/>
      <c r="AL40" s="99"/>
      <c r="AM40" s="100"/>
      <c r="AN40" s="101"/>
      <c r="AO40" s="98"/>
      <c r="AP40" s="98"/>
      <c r="AQ40" s="99"/>
      <c r="AR40" s="100"/>
      <c r="AS40" s="101"/>
      <c r="AT40" s="98"/>
      <c r="AU40" s="98"/>
      <c r="AV40" s="99"/>
      <c r="AW40" s="100"/>
      <c r="AX40" s="101"/>
      <c r="AY40" s="98"/>
      <c r="AZ40" s="98"/>
      <c r="BA40" s="99"/>
      <c r="BB40" s="100"/>
      <c r="BC40" s="101"/>
      <c r="BD40" s="98"/>
      <c r="BE40" s="98"/>
      <c r="BF40" s="99"/>
      <c r="BG40" s="100"/>
      <c r="BH40" s="101"/>
      <c r="BI40" s="98"/>
      <c r="BJ40" s="98"/>
      <c r="BK40" s="99"/>
      <c r="BL40" s="100"/>
      <c r="BM40" s="101"/>
      <c r="BN40" s="98"/>
      <c r="BO40" s="98"/>
      <c r="BP40" s="99"/>
      <c r="BQ40" s="100"/>
      <c r="BR40" s="101"/>
      <c r="BS40" s="98"/>
      <c r="BT40" s="98"/>
      <c r="BU40" s="99"/>
      <c r="BV40" s="100"/>
      <c r="BW40" s="101"/>
      <c r="BX40" s="98"/>
      <c r="BY40" s="98"/>
      <c r="BZ40" s="99"/>
      <c r="CA40" s="100"/>
      <c r="CB40" s="101"/>
      <c r="CC40" s="98"/>
      <c r="CD40" s="98"/>
      <c r="CE40" s="99"/>
      <c r="CF40" s="100"/>
      <c r="CG40" s="101"/>
      <c r="CH40" s="98"/>
      <c r="CI40" s="98"/>
      <c r="CJ40" s="99"/>
      <c r="CK40" s="100"/>
      <c r="CL40" s="101"/>
      <c r="CM40" s="98"/>
      <c r="CN40" s="98"/>
      <c r="CO40" s="99"/>
      <c r="CP40" s="100"/>
      <c r="CQ40" s="101"/>
      <c r="CR40" s="98"/>
      <c r="CS40" s="98"/>
      <c r="CT40" s="99"/>
      <c r="CU40" s="100"/>
      <c r="CV40" s="101"/>
      <c r="CW40" s="98"/>
      <c r="CX40" s="98"/>
      <c r="CY40" s="99"/>
      <c r="CZ40" s="100"/>
      <c r="DA40" s="101"/>
      <c r="DB40" s="98"/>
      <c r="DC40" s="98"/>
      <c r="DD40" s="99"/>
      <c r="DE40" s="100"/>
      <c r="DF40" s="101"/>
      <c r="DG40" s="98"/>
      <c r="DH40" s="98"/>
      <c r="DI40" s="99"/>
      <c r="DJ40" s="100"/>
      <c r="DK40" s="101"/>
      <c r="DL40" s="98"/>
      <c r="DM40" s="98"/>
      <c r="DN40" s="99"/>
      <c r="DO40" s="100"/>
      <c r="DP40" s="101"/>
      <c r="DQ40" s="98"/>
      <c r="DR40" s="98"/>
      <c r="DS40" s="99"/>
      <c r="DT40" s="100"/>
      <c r="DU40" s="101"/>
      <c r="DV40" s="98"/>
      <c r="DW40" s="98"/>
      <c r="DX40" s="99"/>
      <c r="DY40" s="100"/>
      <c r="DZ40" s="101"/>
      <c r="EA40" s="98"/>
      <c r="EB40" s="98"/>
      <c r="EC40" s="99"/>
      <c r="ED40" s="100"/>
      <c r="EE40" s="101"/>
      <c r="EF40" s="98"/>
      <c r="EG40" s="98"/>
      <c r="EH40" s="99"/>
      <c r="EI40" s="100"/>
      <c r="EJ40" s="101"/>
      <c r="EK40" s="98"/>
      <c r="EL40" s="98"/>
      <c r="EM40" s="99"/>
      <c r="EN40" s="100"/>
      <c r="EO40" s="101"/>
      <c r="EP40" s="98"/>
      <c r="EQ40" s="98"/>
      <c r="ER40" s="99"/>
      <c r="ES40" s="100"/>
      <c r="ET40" s="101"/>
      <c r="EU40" s="98"/>
      <c r="EV40" s="98"/>
      <c r="EW40" s="99"/>
      <c r="EX40" s="100"/>
      <c r="EY40" s="101"/>
      <c r="EZ40" s="98"/>
      <c r="FA40" s="98"/>
      <c r="FB40" s="99"/>
      <c r="FC40" s="100"/>
      <c r="FD40" s="101"/>
      <c r="FE40" s="98"/>
      <c r="FF40" s="98"/>
      <c r="FG40" s="99"/>
      <c r="FH40" s="100"/>
      <c r="FI40" s="101"/>
      <c r="FJ40" s="98"/>
      <c r="FK40" s="98"/>
      <c r="FL40" s="99"/>
      <c r="FM40" s="100"/>
      <c r="FN40" s="101"/>
      <c r="FO40" s="98"/>
      <c r="FP40" s="98"/>
      <c r="FQ40" s="99"/>
      <c r="FR40" s="100"/>
      <c r="FS40" s="101"/>
      <c r="FT40" s="98"/>
      <c r="FU40" s="98"/>
      <c r="FV40" s="99"/>
      <c r="FW40" s="100"/>
      <c r="FX40" s="101"/>
      <c r="FY40" s="98"/>
      <c r="FZ40" s="98"/>
      <c r="GA40" s="99"/>
      <c r="GB40" s="100"/>
      <c r="GC40" s="101"/>
      <c r="GD40" s="98"/>
      <c r="GE40" s="98"/>
      <c r="GF40" s="99"/>
      <c r="GG40" s="100"/>
      <c r="GH40" s="101"/>
      <c r="GI40" s="98"/>
      <c r="GJ40" s="98"/>
      <c r="GK40" s="99"/>
      <c r="GL40" s="100"/>
      <c r="GM40" s="101"/>
      <c r="GN40" s="98"/>
      <c r="GO40" s="98"/>
      <c r="GP40" s="99"/>
      <c r="GQ40" s="100"/>
      <c r="GR40" s="101"/>
      <c r="GS40" s="98"/>
      <c r="GT40" s="98"/>
      <c r="GU40" s="99"/>
      <c r="GV40" s="100"/>
      <c r="GW40" s="101"/>
      <c r="GX40" s="98"/>
      <c r="GY40" s="98"/>
      <c r="GZ40" s="99"/>
      <c r="HA40" s="100"/>
      <c r="HB40" s="101"/>
      <c r="HC40" s="98"/>
      <c r="HD40" s="98"/>
      <c r="HE40" s="99"/>
      <c r="HF40" s="100"/>
      <c r="HG40" s="101"/>
      <c r="HH40" s="98"/>
      <c r="HI40" s="98"/>
      <c r="HJ40" s="99"/>
      <c r="HK40" s="100"/>
      <c r="HL40" s="101"/>
      <c r="HM40" s="98"/>
      <c r="HN40" s="98"/>
      <c r="HO40" s="99"/>
      <c r="HP40" s="100"/>
      <c r="HQ40" s="101"/>
      <c r="HR40" s="98"/>
      <c r="HS40" s="98"/>
      <c r="HT40" s="99"/>
    </row>
    <row r="41" spans="1:228" s="38" customFormat="1" ht="1.5" customHeight="1">
      <c r="A41" s="102"/>
      <c r="B41" s="103"/>
      <c r="C41" s="103"/>
      <c r="D41" s="103"/>
      <c r="E41" s="103"/>
      <c r="F41" s="104"/>
      <c r="G41" s="105"/>
      <c r="H41" s="107"/>
      <c r="I41" s="105"/>
      <c r="J41" s="105"/>
      <c r="K41" s="105"/>
      <c r="L41" s="106"/>
      <c r="M41" s="107"/>
      <c r="N41" s="105"/>
      <c r="O41" s="105"/>
      <c r="P41" s="105"/>
      <c r="Q41" s="106"/>
      <c r="R41" s="107"/>
      <c r="S41" s="105"/>
      <c r="T41" s="105"/>
      <c r="U41" s="105"/>
      <c r="V41" s="106"/>
      <c r="W41" s="107"/>
      <c r="X41" s="105"/>
      <c r="Y41" s="105"/>
      <c r="Z41" s="105"/>
      <c r="AA41" s="106"/>
      <c r="AB41" s="107"/>
      <c r="AC41" s="105"/>
      <c r="AD41" s="105"/>
      <c r="AE41" s="105"/>
      <c r="AF41" s="106"/>
      <c r="AG41" s="107"/>
      <c r="AH41" s="105"/>
      <c r="AI41" s="105"/>
      <c r="AJ41" s="105"/>
      <c r="AK41" s="106"/>
      <c r="AL41" s="107"/>
      <c r="AM41" s="105"/>
      <c r="AN41" s="105"/>
      <c r="AO41" s="105"/>
      <c r="AP41" s="106"/>
      <c r="AQ41" s="107"/>
      <c r="AR41" s="105"/>
      <c r="AS41" s="105"/>
      <c r="AT41" s="105"/>
      <c r="AU41" s="106"/>
      <c r="AV41" s="107"/>
      <c r="AW41" s="105"/>
      <c r="AX41" s="105"/>
      <c r="AY41" s="105"/>
      <c r="AZ41" s="106"/>
      <c r="BA41" s="107"/>
      <c r="BB41" s="105"/>
      <c r="BC41" s="105"/>
      <c r="BD41" s="105"/>
      <c r="BE41" s="106"/>
      <c r="BF41" s="107"/>
      <c r="BG41" s="105"/>
      <c r="BH41" s="105"/>
      <c r="BI41" s="105"/>
      <c r="BJ41" s="106"/>
      <c r="BK41" s="107"/>
      <c r="BL41" s="105"/>
      <c r="BM41" s="105"/>
      <c r="BN41" s="105"/>
      <c r="BO41" s="106"/>
      <c r="BP41" s="107"/>
      <c r="BQ41" s="105"/>
      <c r="BR41" s="105"/>
      <c r="BS41" s="105"/>
      <c r="BT41" s="106"/>
      <c r="BU41" s="107"/>
      <c r="BV41" s="105"/>
      <c r="BW41" s="105"/>
      <c r="BX41" s="105"/>
      <c r="BY41" s="106"/>
      <c r="BZ41" s="107"/>
      <c r="CA41" s="105"/>
      <c r="CB41" s="105"/>
      <c r="CC41" s="105"/>
      <c r="CD41" s="106"/>
      <c r="CE41" s="107"/>
      <c r="CF41" s="105"/>
      <c r="CG41" s="105"/>
      <c r="CH41" s="105"/>
      <c r="CI41" s="106"/>
      <c r="CJ41" s="107"/>
      <c r="CK41" s="105"/>
      <c r="CL41" s="105"/>
      <c r="CM41" s="105"/>
      <c r="CN41" s="106"/>
      <c r="CO41" s="107"/>
      <c r="CP41" s="105"/>
      <c r="CQ41" s="105"/>
      <c r="CR41" s="105"/>
      <c r="CS41" s="106"/>
      <c r="CT41" s="107"/>
      <c r="CU41" s="105"/>
      <c r="CV41" s="105"/>
      <c r="CW41" s="105"/>
      <c r="CX41" s="106"/>
      <c r="CY41" s="107"/>
      <c r="CZ41" s="105"/>
      <c r="DA41" s="105"/>
      <c r="DB41" s="105"/>
      <c r="DC41" s="106"/>
      <c r="DD41" s="107"/>
      <c r="DE41" s="105"/>
      <c r="DF41" s="105"/>
      <c r="DG41" s="105"/>
      <c r="DH41" s="106"/>
      <c r="DI41" s="107"/>
      <c r="DJ41" s="105"/>
      <c r="DK41" s="105"/>
      <c r="DL41" s="105"/>
      <c r="DM41" s="106"/>
      <c r="DN41" s="107"/>
      <c r="DO41" s="105"/>
      <c r="DP41" s="105"/>
      <c r="DQ41" s="105"/>
      <c r="DR41" s="106"/>
      <c r="DS41" s="107"/>
      <c r="DT41" s="105"/>
      <c r="DU41" s="105"/>
      <c r="DV41" s="105"/>
      <c r="DW41" s="106"/>
      <c r="DX41" s="107"/>
      <c r="DY41" s="105"/>
      <c r="DZ41" s="105"/>
      <c r="EA41" s="105"/>
      <c r="EB41" s="106"/>
      <c r="EC41" s="107"/>
      <c r="ED41" s="105"/>
      <c r="EE41" s="105"/>
      <c r="EF41" s="105"/>
      <c r="EG41" s="106"/>
      <c r="EH41" s="107"/>
      <c r="EI41" s="105"/>
      <c r="EJ41" s="105"/>
      <c r="EK41" s="105"/>
      <c r="EL41" s="106"/>
      <c r="EM41" s="107"/>
      <c r="EN41" s="105"/>
      <c r="EO41" s="105"/>
      <c r="EP41" s="105"/>
      <c r="EQ41" s="106"/>
      <c r="ER41" s="107"/>
      <c r="ES41" s="105"/>
      <c r="ET41" s="105"/>
      <c r="EU41" s="105"/>
      <c r="EV41" s="106"/>
      <c r="EW41" s="107"/>
      <c r="EX41" s="105"/>
      <c r="EY41" s="105"/>
      <c r="EZ41" s="105"/>
      <c r="FA41" s="106"/>
      <c r="FB41" s="107"/>
      <c r="FC41" s="105"/>
      <c r="FD41" s="105"/>
      <c r="FE41" s="105"/>
      <c r="FF41" s="106"/>
      <c r="FG41" s="107"/>
      <c r="FH41" s="105"/>
      <c r="FI41" s="105"/>
      <c r="FJ41" s="105"/>
      <c r="FK41" s="106"/>
      <c r="FL41" s="107"/>
      <c r="FM41" s="105"/>
      <c r="FN41" s="105"/>
      <c r="FO41" s="105"/>
      <c r="FP41" s="106"/>
      <c r="FQ41" s="107"/>
      <c r="FR41" s="105"/>
      <c r="FS41" s="105"/>
      <c r="FT41" s="105"/>
      <c r="FU41" s="106"/>
      <c r="FV41" s="107"/>
      <c r="FW41" s="105"/>
      <c r="FX41" s="105"/>
      <c r="FY41" s="105"/>
      <c r="FZ41" s="106"/>
      <c r="GA41" s="107"/>
      <c r="GB41" s="105"/>
      <c r="GC41" s="105"/>
      <c r="GD41" s="105"/>
      <c r="GE41" s="106"/>
      <c r="GF41" s="107"/>
      <c r="GG41" s="105"/>
      <c r="GH41" s="105"/>
      <c r="GI41" s="105"/>
      <c r="GJ41" s="106"/>
      <c r="GK41" s="107"/>
      <c r="GL41" s="105"/>
      <c r="GM41" s="105"/>
      <c r="GN41" s="105"/>
      <c r="GO41" s="106"/>
      <c r="GP41" s="107"/>
      <c r="GQ41" s="105"/>
      <c r="GR41" s="105"/>
      <c r="GS41" s="105"/>
      <c r="GT41" s="106"/>
      <c r="GU41" s="107"/>
      <c r="GV41" s="105"/>
      <c r="GW41" s="105"/>
      <c r="GX41" s="105"/>
      <c r="GY41" s="106"/>
      <c r="GZ41" s="107"/>
      <c r="HA41" s="105"/>
      <c r="HB41" s="105"/>
      <c r="HC41" s="105"/>
      <c r="HD41" s="106"/>
      <c r="HE41" s="107"/>
      <c r="HF41" s="105"/>
      <c r="HG41" s="105"/>
      <c r="HH41" s="105"/>
      <c r="HI41" s="106"/>
      <c r="HJ41" s="107"/>
      <c r="HK41" s="105"/>
      <c r="HL41" s="105"/>
      <c r="HM41" s="105"/>
      <c r="HN41" s="106"/>
      <c r="HO41" s="107"/>
      <c r="HP41" s="105"/>
      <c r="HQ41" s="105"/>
      <c r="HR41" s="105"/>
      <c r="HS41" s="106"/>
      <c r="HT41" s="107"/>
    </row>
    <row r="42" spans="1:228" s="38" customFormat="1" ht="19.5" customHeight="1">
      <c r="A42" s="102"/>
      <c r="B42" s="103"/>
      <c r="C42" s="103"/>
      <c r="D42" s="103"/>
      <c r="E42" s="103"/>
      <c r="F42" s="104"/>
      <c r="G42" s="105"/>
      <c r="H42" s="107"/>
      <c r="I42" s="105"/>
      <c r="J42" s="105"/>
      <c r="K42" s="105"/>
      <c r="L42" s="106"/>
      <c r="M42" s="107"/>
      <c r="N42" s="105"/>
      <c r="O42" s="105"/>
      <c r="P42" s="105"/>
      <c r="Q42" s="106"/>
      <c r="R42" s="107"/>
      <c r="S42" s="105"/>
      <c r="T42" s="105"/>
      <c r="U42" s="105"/>
      <c r="V42" s="106"/>
      <c r="W42" s="107"/>
      <c r="X42" s="105"/>
      <c r="Y42" s="105"/>
      <c r="Z42" s="105"/>
      <c r="AA42" s="106"/>
      <c r="AB42" s="107"/>
      <c r="AC42" s="105"/>
      <c r="AD42" s="105"/>
      <c r="AE42" s="105"/>
      <c r="AF42" s="106"/>
      <c r="AG42" s="107"/>
      <c r="AH42" s="105"/>
      <c r="AI42" s="105"/>
      <c r="AJ42" s="105"/>
      <c r="AK42" s="106"/>
      <c r="AL42" s="107"/>
      <c r="AM42" s="105"/>
      <c r="AN42" s="105"/>
      <c r="AO42" s="105"/>
      <c r="AP42" s="106"/>
      <c r="AQ42" s="107"/>
      <c r="AR42" s="105"/>
      <c r="AS42" s="105"/>
      <c r="AT42" s="105"/>
      <c r="AU42" s="106"/>
      <c r="AV42" s="107"/>
      <c r="AW42" s="105"/>
      <c r="AX42" s="105"/>
      <c r="AY42" s="105"/>
      <c r="AZ42" s="106"/>
      <c r="BA42" s="107"/>
      <c r="BB42" s="105"/>
      <c r="BC42" s="105"/>
      <c r="BD42" s="105"/>
      <c r="BE42" s="106"/>
      <c r="BF42" s="107"/>
      <c r="BG42" s="105"/>
      <c r="BH42" s="105"/>
      <c r="BI42" s="105"/>
      <c r="BJ42" s="106"/>
      <c r="BK42" s="107"/>
      <c r="BL42" s="105"/>
      <c r="BM42" s="105"/>
      <c r="BN42" s="105"/>
      <c r="BO42" s="106"/>
      <c r="BP42" s="107"/>
      <c r="BQ42" s="105"/>
      <c r="BR42" s="105"/>
      <c r="BS42" s="105"/>
      <c r="BT42" s="106"/>
      <c r="BU42" s="107"/>
      <c r="BV42" s="105"/>
      <c r="BW42" s="105"/>
      <c r="BX42" s="105"/>
      <c r="BY42" s="106"/>
      <c r="BZ42" s="107"/>
      <c r="CA42" s="105"/>
      <c r="CB42" s="105"/>
      <c r="CC42" s="105"/>
      <c r="CD42" s="106"/>
      <c r="CE42" s="107"/>
      <c r="CF42" s="105"/>
      <c r="CG42" s="105"/>
      <c r="CH42" s="105"/>
      <c r="CI42" s="106"/>
      <c r="CJ42" s="107"/>
      <c r="CK42" s="105"/>
      <c r="CL42" s="105"/>
      <c r="CM42" s="105"/>
      <c r="CN42" s="106"/>
      <c r="CO42" s="107"/>
      <c r="CP42" s="105"/>
      <c r="CQ42" s="105"/>
      <c r="CR42" s="105"/>
      <c r="CS42" s="106"/>
      <c r="CT42" s="107"/>
      <c r="CU42" s="105"/>
      <c r="CV42" s="105"/>
      <c r="CW42" s="105"/>
      <c r="CX42" s="106"/>
      <c r="CY42" s="107"/>
      <c r="CZ42" s="105"/>
      <c r="DA42" s="105"/>
      <c r="DB42" s="105"/>
      <c r="DC42" s="106"/>
      <c r="DD42" s="107"/>
      <c r="DE42" s="105"/>
      <c r="DF42" s="105"/>
      <c r="DG42" s="105"/>
      <c r="DH42" s="106"/>
      <c r="DI42" s="107"/>
      <c r="DJ42" s="105"/>
      <c r="DK42" s="105"/>
      <c r="DL42" s="105"/>
      <c r="DM42" s="106"/>
      <c r="DN42" s="107"/>
      <c r="DO42" s="105"/>
      <c r="DP42" s="105"/>
      <c r="DQ42" s="105"/>
      <c r="DR42" s="106"/>
      <c r="DS42" s="107"/>
      <c r="DT42" s="105"/>
      <c r="DU42" s="105"/>
      <c r="DV42" s="105"/>
      <c r="DW42" s="106"/>
      <c r="DX42" s="107"/>
      <c r="DY42" s="105"/>
      <c r="DZ42" s="105"/>
      <c r="EA42" s="105"/>
      <c r="EB42" s="106"/>
      <c r="EC42" s="107"/>
      <c r="ED42" s="105"/>
      <c r="EE42" s="105"/>
      <c r="EF42" s="105"/>
      <c r="EG42" s="106"/>
      <c r="EH42" s="107"/>
      <c r="EI42" s="105"/>
      <c r="EJ42" s="105"/>
      <c r="EK42" s="105"/>
      <c r="EL42" s="106"/>
      <c r="EM42" s="107"/>
      <c r="EN42" s="105"/>
      <c r="EO42" s="105"/>
      <c r="EP42" s="105"/>
      <c r="EQ42" s="106"/>
      <c r="ER42" s="107"/>
      <c r="ES42" s="105"/>
      <c r="ET42" s="105"/>
      <c r="EU42" s="105"/>
      <c r="EV42" s="106"/>
      <c r="EW42" s="107"/>
      <c r="EX42" s="105"/>
      <c r="EY42" s="105"/>
      <c r="EZ42" s="105"/>
      <c r="FA42" s="106"/>
      <c r="FB42" s="107"/>
      <c r="FC42" s="105"/>
      <c r="FD42" s="105"/>
      <c r="FE42" s="105"/>
      <c r="FF42" s="106"/>
      <c r="FG42" s="107"/>
      <c r="FH42" s="105"/>
      <c r="FI42" s="105"/>
      <c r="FJ42" s="105"/>
      <c r="FK42" s="106"/>
      <c r="FL42" s="107"/>
      <c r="FM42" s="105"/>
      <c r="FN42" s="105"/>
      <c r="FO42" s="105"/>
      <c r="FP42" s="106"/>
      <c r="FQ42" s="107"/>
      <c r="FR42" s="105"/>
      <c r="FS42" s="105"/>
      <c r="FT42" s="105"/>
      <c r="FU42" s="106"/>
      <c r="FV42" s="107"/>
      <c r="FW42" s="105"/>
      <c r="FX42" s="105"/>
      <c r="FY42" s="105"/>
      <c r="FZ42" s="106"/>
      <c r="GA42" s="107"/>
      <c r="GB42" s="105"/>
      <c r="GC42" s="105"/>
      <c r="GD42" s="105"/>
      <c r="GE42" s="106"/>
      <c r="GF42" s="107"/>
      <c r="GG42" s="105"/>
      <c r="GH42" s="105"/>
      <c r="GI42" s="105"/>
      <c r="GJ42" s="106"/>
      <c r="GK42" s="107"/>
      <c r="GL42" s="105"/>
      <c r="GM42" s="105"/>
      <c r="GN42" s="105"/>
      <c r="GO42" s="106"/>
      <c r="GP42" s="107"/>
      <c r="GQ42" s="105"/>
      <c r="GR42" s="105"/>
      <c r="GS42" s="105"/>
      <c r="GT42" s="106"/>
      <c r="GU42" s="107"/>
      <c r="GV42" s="105"/>
      <c r="GW42" s="105"/>
      <c r="GX42" s="105"/>
      <c r="GY42" s="106"/>
      <c r="GZ42" s="107"/>
      <c r="HA42" s="105"/>
      <c r="HB42" s="105"/>
      <c r="HC42" s="105"/>
      <c r="HD42" s="106"/>
      <c r="HE42" s="107"/>
      <c r="HF42" s="105"/>
      <c r="HG42" s="105"/>
      <c r="HH42" s="105"/>
      <c r="HI42" s="106"/>
      <c r="HJ42" s="107"/>
      <c r="HK42" s="105"/>
      <c r="HL42" s="105"/>
      <c r="HM42" s="105"/>
      <c r="HN42" s="106"/>
      <c r="HO42" s="107"/>
      <c r="HP42" s="105"/>
      <c r="HQ42" s="105"/>
      <c r="HR42" s="105"/>
      <c r="HS42" s="106"/>
      <c r="HT42" s="107"/>
    </row>
    <row r="43" ht="12.75">
      <c r="G43" s="71"/>
    </row>
    <row r="44" ht="12.75">
      <c r="G44" s="71"/>
    </row>
    <row r="45" ht="12.75">
      <c r="G45" s="71"/>
    </row>
    <row r="46" ht="12.75">
      <c r="G46" s="71"/>
    </row>
    <row r="47" ht="12.75">
      <c r="G47" s="71"/>
    </row>
    <row r="48" ht="12.75">
      <c r="G48" s="71"/>
    </row>
    <row r="49" ht="12.75">
      <c r="G49" s="71"/>
    </row>
    <row r="50" ht="12.75">
      <c r="G50" s="71"/>
    </row>
  </sheetData>
  <sheetProtection/>
  <mergeCells count="5">
    <mergeCell ref="A2:E2"/>
    <mergeCell ref="A40:F40"/>
    <mergeCell ref="C4:F4"/>
    <mergeCell ref="A8:A9"/>
    <mergeCell ref="E8:F8"/>
  </mergeCells>
  <printOptions/>
  <pageMargins left="0.75" right="0.75" top="1" bottom="1" header="0.5" footer="0.5"/>
  <pageSetup horizontalDpi="600" verticalDpi="600" orientation="portrait" paperSize="9" scale="82" r:id="rId2"/>
  <ignoredErrors>
    <ignoredError sqref="B21:C21 G36 E10:E16 F18:F36 G21 F10:F16 E18:E26 E28:E36" unlockedFormula="1"/>
    <ignoredError sqref="E17:F17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6"/>
  <dimension ref="A2:J38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31.7109375" style="109" customWidth="1"/>
    <col min="2" max="2" width="11.421875" style="109" customWidth="1"/>
    <col min="3" max="4" width="7.7109375" style="109" customWidth="1"/>
    <col min="5" max="5" width="1.7109375" style="117" customWidth="1"/>
    <col min="6" max="10" width="7.7109375" style="109" customWidth="1"/>
    <col min="11" max="16384" width="9.140625" style="109" customWidth="1"/>
  </cols>
  <sheetData>
    <row r="2" spans="1:10" s="27" customFormat="1" ht="24.75" customHeight="1">
      <c r="A2" s="232" t="s">
        <v>0</v>
      </c>
      <c r="B2" s="232"/>
      <c r="C2"/>
      <c r="D2" s="33"/>
      <c r="E2" s="33"/>
      <c r="F2" s="33"/>
      <c r="H2" s="108"/>
      <c r="I2" s="33"/>
      <c r="J2" s="33"/>
    </row>
    <row r="3" spans="1:10" ht="12.75" customHeight="1">
      <c r="A3" s="216"/>
      <c r="B3" s="217"/>
      <c r="C3" s="218"/>
      <c r="D3" s="110"/>
      <c r="E3" s="111"/>
      <c r="F3" s="110"/>
      <c r="G3" s="110"/>
      <c r="H3" s="110"/>
      <c r="I3" s="112"/>
      <c r="J3" s="112"/>
    </row>
    <row r="4" spans="1:10" ht="12.75" customHeight="1">
      <c r="A4" s="216"/>
      <c r="B4" s="234"/>
      <c r="C4" s="234"/>
      <c r="D4" s="110"/>
      <c r="E4" s="111"/>
      <c r="F4" s="110"/>
      <c r="G4" s="110"/>
      <c r="H4" s="110"/>
      <c r="I4" s="112"/>
      <c r="J4" s="112"/>
    </row>
    <row r="5" spans="1:10" ht="19.5" customHeight="1">
      <c r="A5" s="219" t="s">
        <v>58</v>
      </c>
      <c r="B5" s="216"/>
      <c r="C5" s="221"/>
      <c r="D5" s="113"/>
      <c r="E5" s="114"/>
      <c r="I5" s="115"/>
      <c r="J5" s="115"/>
    </row>
    <row r="6" spans="1:10" ht="12.75" customHeight="1">
      <c r="A6" s="116"/>
      <c r="B6" s="116"/>
      <c r="C6" s="116"/>
      <c r="I6" s="41"/>
      <c r="J6" s="41"/>
    </row>
    <row r="7" spans="1:10" s="117" customFormat="1" ht="12" customHeight="1">
      <c r="A7" s="40"/>
      <c r="B7" s="40"/>
      <c r="C7" s="40"/>
      <c r="D7" s="118"/>
      <c r="E7" s="118"/>
      <c r="F7" s="119"/>
      <c r="G7" s="119"/>
      <c r="H7" s="119"/>
      <c r="J7" s="41" t="s">
        <v>30</v>
      </c>
    </row>
    <row r="8" spans="1:10" s="123" customFormat="1" ht="12" customHeight="1">
      <c r="A8" s="44"/>
      <c r="B8" s="241" t="s">
        <v>115</v>
      </c>
      <c r="C8" s="242"/>
      <c r="D8" s="242"/>
      <c r="E8" s="122"/>
      <c r="F8" s="120" t="s">
        <v>68</v>
      </c>
      <c r="G8" s="122"/>
      <c r="H8" s="122"/>
      <c r="I8" s="122"/>
      <c r="J8" s="122"/>
    </row>
    <row r="9" spans="1:10" s="126" customFormat="1" ht="33.75">
      <c r="A9" s="44"/>
      <c r="B9" s="124" t="s">
        <v>60</v>
      </c>
      <c r="C9" s="124" t="s">
        <v>61</v>
      </c>
      <c r="D9" s="124" t="s">
        <v>62</v>
      </c>
      <c r="E9" s="124"/>
      <c r="F9" s="124" t="s">
        <v>59</v>
      </c>
      <c r="G9" s="124" t="s">
        <v>60</v>
      </c>
      <c r="H9" s="124" t="s">
        <v>61</v>
      </c>
      <c r="I9" s="124" t="s">
        <v>62</v>
      </c>
      <c r="J9" s="125" t="s">
        <v>63</v>
      </c>
    </row>
    <row r="10" spans="1:10" s="128" customFormat="1" ht="15" customHeight="1">
      <c r="A10" s="102" t="s">
        <v>34</v>
      </c>
      <c r="B10" s="138">
        <v>3046</v>
      </c>
      <c r="C10" s="138">
        <v>2906</v>
      </c>
      <c r="D10" s="138">
        <v>2838</v>
      </c>
      <c r="E10" s="138"/>
      <c r="F10" s="138">
        <v>2826</v>
      </c>
      <c r="G10" s="138">
        <v>2635</v>
      </c>
      <c r="H10" s="138">
        <v>2627</v>
      </c>
      <c r="I10" s="138">
        <v>2545</v>
      </c>
      <c r="J10" s="127">
        <f>ROUND((F10+G10+H10+I10)/4,0)</f>
        <v>2658</v>
      </c>
    </row>
    <row r="11" spans="1:10" s="128" customFormat="1" ht="22.5" customHeight="1">
      <c r="A11" s="133" t="s">
        <v>64</v>
      </c>
      <c r="B11" s="138">
        <v>13</v>
      </c>
      <c r="C11" s="138">
        <v>29</v>
      </c>
      <c r="D11" s="138">
        <v>66</v>
      </c>
      <c r="E11" s="138"/>
      <c r="F11" s="138">
        <v>86</v>
      </c>
      <c r="G11" s="138">
        <v>63</v>
      </c>
      <c r="H11" s="138">
        <v>106</v>
      </c>
      <c r="I11" s="138">
        <v>50</v>
      </c>
      <c r="J11" s="127">
        <f aca="true" t="shared" si="0" ref="J11:J28">ROUND((F11+G11+H11+I11)/4,0)</f>
        <v>76</v>
      </c>
    </row>
    <row r="12" spans="1:10" s="128" customFormat="1" ht="15" customHeight="1">
      <c r="A12" s="102" t="s">
        <v>36</v>
      </c>
      <c r="B12" s="138">
        <v>1405</v>
      </c>
      <c r="C12" s="138">
        <v>1563</v>
      </c>
      <c r="D12" s="138">
        <v>1630</v>
      </c>
      <c r="E12" s="138"/>
      <c r="F12" s="138">
        <v>1634</v>
      </c>
      <c r="G12" s="138">
        <v>1634</v>
      </c>
      <c r="H12" s="138">
        <v>1697</v>
      </c>
      <c r="I12" s="138">
        <v>1707</v>
      </c>
      <c r="J12" s="127">
        <f t="shared" si="0"/>
        <v>1668</v>
      </c>
    </row>
    <row r="13" spans="1:10" s="128" customFormat="1" ht="15" customHeight="1">
      <c r="A13" s="102" t="s">
        <v>37</v>
      </c>
      <c r="B13" s="138">
        <v>41</v>
      </c>
      <c r="C13" s="138">
        <v>261</v>
      </c>
      <c r="D13" s="138">
        <v>27</v>
      </c>
      <c r="E13" s="138"/>
      <c r="F13" s="138">
        <v>-47</v>
      </c>
      <c r="G13" s="138">
        <v>321</v>
      </c>
      <c r="H13" s="138">
        <v>349</v>
      </c>
      <c r="I13" s="138">
        <v>455</v>
      </c>
      <c r="J13" s="127">
        <f t="shared" si="0"/>
        <v>270</v>
      </c>
    </row>
    <row r="14" spans="1:10" s="128" customFormat="1" ht="15" customHeight="1">
      <c r="A14" s="102" t="s">
        <v>38</v>
      </c>
      <c r="B14" s="138">
        <v>43</v>
      </c>
      <c r="C14" s="138">
        <v>107</v>
      </c>
      <c r="D14" s="138">
        <v>79</v>
      </c>
      <c r="E14" s="138"/>
      <c r="F14" s="138">
        <v>99</v>
      </c>
      <c r="G14" s="138">
        <v>109</v>
      </c>
      <c r="H14" s="138">
        <v>179</v>
      </c>
      <c r="I14" s="138">
        <v>121</v>
      </c>
      <c r="J14" s="127">
        <f t="shared" si="0"/>
        <v>127</v>
      </c>
    </row>
    <row r="15" spans="1:10" s="128" customFormat="1" ht="15" customHeight="1">
      <c r="A15" s="102" t="s">
        <v>39</v>
      </c>
      <c r="B15" s="138">
        <v>85</v>
      </c>
      <c r="C15" s="138">
        <v>91</v>
      </c>
      <c r="D15" s="138">
        <v>43</v>
      </c>
      <c r="E15" s="138"/>
      <c r="F15" s="138">
        <v>31</v>
      </c>
      <c r="G15" s="138">
        <v>60</v>
      </c>
      <c r="H15" s="138">
        <v>26</v>
      </c>
      <c r="I15" s="138">
        <v>54</v>
      </c>
      <c r="J15" s="127">
        <f t="shared" si="0"/>
        <v>43</v>
      </c>
    </row>
    <row r="16" spans="1:10" s="132" customFormat="1" ht="15" customHeight="1">
      <c r="A16" s="130" t="s">
        <v>10</v>
      </c>
      <c r="B16" s="139">
        <f>SUM(B10:B15)</f>
        <v>4633</v>
      </c>
      <c r="C16" s="139">
        <f>SUM(C10:C15)</f>
        <v>4957</v>
      </c>
      <c r="D16" s="139">
        <f>SUM(D10:D15)</f>
        <v>4683</v>
      </c>
      <c r="E16" s="139"/>
      <c r="F16" s="139">
        <f>SUM(F10:F15)</f>
        <v>4629</v>
      </c>
      <c r="G16" s="139">
        <f>SUM(G10:G15)</f>
        <v>4822</v>
      </c>
      <c r="H16" s="139">
        <f>SUM(H10:H15)</f>
        <v>4984</v>
      </c>
      <c r="I16" s="140">
        <f>SUM(I10:I15)</f>
        <v>4932</v>
      </c>
      <c r="J16" s="131">
        <f t="shared" si="0"/>
        <v>4842</v>
      </c>
    </row>
    <row r="17" spans="1:10" s="128" customFormat="1" ht="15" customHeight="1">
      <c r="A17" s="129" t="s">
        <v>40</v>
      </c>
      <c r="B17" s="138">
        <v>-1408</v>
      </c>
      <c r="C17" s="138">
        <v>-1447</v>
      </c>
      <c r="D17" s="138">
        <v>-1463</v>
      </c>
      <c r="E17" s="138"/>
      <c r="F17" s="138">
        <v>-1576</v>
      </c>
      <c r="G17" s="138">
        <v>-1495</v>
      </c>
      <c r="H17" s="138">
        <v>-1225</v>
      </c>
      <c r="I17" s="138">
        <v>-1515</v>
      </c>
      <c r="J17" s="127">
        <f t="shared" si="0"/>
        <v>-1453</v>
      </c>
    </row>
    <row r="18" spans="1:10" s="128" customFormat="1" ht="15" customHeight="1">
      <c r="A18" s="129" t="s">
        <v>41</v>
      </c>
      <c r="B18" s="138">
        <v>-799</v>
      </c>
      <c r="C18" s="138">
        <v>-805</v>
      </c>
      <c r="D18" s="138">
        <v>-757</v>
      </c>
      <c r="E18" s="138"/>
      <c r="F18" s="138">
        <v>-975</v>
      </c>
      <c r="G18" s="138">
        <v>-790</v>
      </c>
      <c r="H18" s="138">
        <v>-798</v>
      </c>
      <c r="I18" s="138">
        <v>-778</v>
      </c>
      <c r="J18" s="127">
        <f t="shared" si="0"/>
        <v>-835</v>
      </c>
    </row>
    <row r="19" spans="1:10" s="128" customFormat="1" ht="22.5" customHeight="1">
      <c r="A19" s="133" t="s">
        <v>65</v>
      </c>
      <c r="B19" s="138">
        <v>-200</v>
      </c>
      <c r="C19" s="138">
        <v>-195</v>
      </c>
      <c r="D19" s="138">
        <v>-192</v>
      </c>
      <c r="E19" s="138"/>
      <c r="F19" s="138">
        <v>-247</v>
      </c>
      <c r="G19" s="138">
        <v>-217</v>
      </c>
      <c r="H19" s="138">
        <v>-215</v>
      </c>
      <c r="I19" s="138">
        <v>-203</v>
      </c>
      <c r="J19" s="127">
        <f t="shared" si="0"/>
        <v>-221</v>
      </c>
    </row>
    <row r="20" spans="1:10" s="132" customFormat="1" ht="15" customHeight="1">
      <c r="A20" s="130" t="s">
        <v>11</v>
      </c>
      <c r="B20" s="140">
        <f>SUM(B17:B19)</f>
        <v>-2407</v>
      </c>
      <c r="C20" s="140">
        <f>SUM(C17:C19)</f>
        <v>-2447</v>
      </c>
      <c r="D20" s="140">
        <f>SUM(D17:D19)</f>
        <v>-2412</v>
      </c>
      <c r="E20" s="140"/>
      <c r="F20" s="140">
        <f>SUM(F17:F19)</f>
        <v>-2798</v>
      </c>
      <c r="G20" s="140">
        <f>SUM(G17:G19)</f>
        <v>-2502</v>
      </c>
      <c r="H20" s="140">
        <f>SUM(H17:H19)</f>
        <v>-2238</v>
      </c>
      <c r="I20" s="140">
        <f>SUM(I17:I19)</f>
        <v>-2496</v>
      </c>
      <c r="J20" s="131">
        <f t="shared" si="0"/>
        <v>-2509</v>
      </c>
    </row>
    <row r="21" spans="1:10" s="132" customFormat="1" ht="15" customHeight="1">
      <c r="A21" s="134" t="s">
        <v>12</v>
      </c>
      <c r="B21" s="139">
        <f>+B16+B20</f>
        <v>2226</v>
      </c>
      <c r="C21" s="139">
        <f>+C16+C20</f>
        <v>2510</v>
      </c>
      <c r="D21" s="139">
        <f>+D16+D20</f>
        <v>2271</v>
      </c>
      <c r="E21" s="139"/>
      <c r="F21" s="139">
        <f>+F16+F20</f>
        <v>1831</v>
      </c>
      <c r="G21" s="139">
        <f>+G16+G20</f>
        <v>2320</v>
      </c>
      <c r="H21" s="139">
        <f>+H16+H20</f>
        <v>2746</v>
      </c>
      <c r="I21" s="140">
        <f>+I16+I20</f>
        <v>2436</v>
      </c>
      <c r="J21" s="131">
        <f t="shared" si="0"/>
        <v>2333</v>
      </c>
    </row>
    <row r="22" spans="1:10" s="143" customFormat="1" ht="15" customHeight="1">
      <c r="A22" s="141" t="s">
        <v>43</v>
      </c>
      <c r="B22" s="142">
        <v>0</v>
      </c>
      <c r="C22" s="142">
        <v>0</v>
      </c>
      <c r="D22" s="142">
        <v>0</v>
      </c>
      <c r="E22" s="142"/>
      <c r="F22" s="138">
        <v>0</v>
      </c>
      <c r="G22" s="142">
        <v>0</v>
      </c>
      <c r="H22" s="142">
        <v>0</v>
      </c>
      <c r="I22" s="142">
        <v>0</v>
      </c>
      <c r="J22" s="127">
        <f t="shared" si="0"/>
        <v>0</v>
      </c>
    </row>
    <row r="23" spans="1:10" s="128" customFormat="1" ht="15" customHeight="1">
      <c r="A23" s="129" t="s">
        <v>44</v>
      </c>
      <c r="B23" s="138">
        <v>-76</v>
      </c>
      <c r="C23" s="138">
        <v>-45</v>
      </c>
      <c r="D23" s="138">
        <v>-33</v>
      </c>
      <c r="E23" s="138"/>
      <c r="F23" s="138">
        <v>-270</v>
      </c>
      <c r="G23" s="142">
        <v>-76</v>
      </c>
      <c r="H23" s="142">
        <v>-107</v>
      </c>
      <c r="I23" s="142">
        <v>-97</v>
      </c>
      <c r="J23" s="127">
        <f t="shared" si="0"/>
        <v>-138</v>
      </c>
    </row>
    <row r="24" spans="1:10" s="128" customFormat="1" ht="15" customHeight="1">
      <c r="A24" s="102" t="s">
        <v>45</v>
      </c>
      <c r="B24" s="138">
        <v>-855</v>
      </c>
      <c r="C24" s="138">
        <v>-402</v>
      </c>
      <c r="D24" s="138">
        <v>-313</v>
      </c>
      <c r="E24" s="138"/>
      <c r="F24" s="138">
        <v>-490</v>
      </c>
      <c r="G24" s="142">
        <v>-312</v>
      </c>
      <c r="H24" s="142">
        <v>-359</v>
      </c>
      <c r="I24" s="142">
        <v>-350</v>
      </c>
      <c r="J24" s="127">
        <f t="shared" si="0"/>
        <v>-378</v>
      </c>
    </row>
    <row r="25" spans="1:10" s="128" customFormat="1" ht="15" customHeight="1">
      <c r="A25" s="102" t="s">
        <v>46</v>
      </c>
      <c r="B25" s="138">
        <v>-40</v>
      </c>
      <c r="C25" s="138">
        <v>-3</v>
      </c>
      <c r="D25" s="138">
        <v>-8</v>
      </c>
      <c r="E25" s="138"/>
      <c r="F25" s="138">
        <v>-52</v>
      </c>
      <c r="G25" s="142">
        <v>3</v>
      </c>
      <c r="H25" s="142">
        <v>-20</v>
      </c>
      <c r="I25" s="142">
        <v>-2</v>
      </c>
      <c r="J25" s="127">
        <f t="shared" si="0"/>
        <v>-18</v>
      </c>
    </row>
    <row r="26" spans="1:10" s="128" customFormat="1" ht="15" customHeight="1">
      <c r="A26" s="129" t="s">
        <v>66</v>
      </c>
      <c r="B26" s="138"/>
      <c r="C26" s="138"/>
      <c r="D26" s="138"/>
      <c r="E26" s="138"/>
      <c r="F26" s="138"/>
      <c r="G26" s="142"/>
      <c r="H26" s="142"/>
      <c r="I26" s="142"/>
      <c r="J26" s="127"/>
    </row>
    <row r="27" spans="1:10" s="128" customFormat="1" ht="10.5" customHeight="1">
      <c r="A27" s="129" t="s">
        <v>67</v>
      </c>
      <c r="B27" s="138">
        <v>177</v>
      </c>
      <c r="C27" s="138">
        <v>284</v>
      </c>
      <c r="D27" s="138">
        <v>13</v>
      </c>
      <c r="E27" s="138"/>
      <c r="F27" s="138">
        <v>58</v>
      </c>
      <c r="G27" s="142">
        <v>-1</v>
      </c>
      <c r="H27" s="142">
        <v>8</v>
      </c>
      <c r="I27" s="142">
        <v>37</v>
      </c>
      <c r="J27" s="127">
        <f t="shared" si="0"/>
        <v>26</v>
      </c>
    </row>
    <row r="28" spans="1:10" s="132" customFormat="1" ht="15" customHeight="1">
      <c r="A28" s="134" t="s">
        <v>49</v>
      </c>
      <c r="B28" s="139">
        <f>SUM(B21:B27)</f>
        <v>1432</v>
      </c>
      <c r="C28" s="139">
        <f>SUM(C21:C27)</f>
        <v>2344</v>
      </c>
      <c r="D28" s="139">
        <f>SUM(D21:D27)</f>
        <v>1930</v>
      </c>
      <c r="E28" s="139"/>
      <c r="F28" s="139">
        <f>SUM(F21:F27)</f>
        <v>1077</v>
      </c>
      <c r="G28" s="139">
        <f>SUM(G21:G27)</f>
        <v>1934</v>
      </c>
      <c r="H28" s="139">
        <f>SUM(H21:H27)</f>
        <v>2268</v>
      </c>
      <c r="I28" s="139">
        <f>SUM(I21:I27)</f>
        <v>2024</v>
      </c>
      <c r="J28" s="131">
        <f t="shared" si="0"/>
        <v>1826</v>
      </c>
    </row>
    <row r="29" spans="1:10" s="128" customFormat="1" ht="15" customHeight="1">
      <c r="A29" s="129" t="s">
        <v>50</v>
      </c>
      <c r="B29" s="138">
        <v>-491</v>
      </c>
      <c r="C29" s="138">
        <v>-704</v>
      </c>
      <c r="D29" s="138">
        <v>-611</v>
      </c>
      <c r="E29" s="138"/>
      <c r="F29" s="138">
        <v>-789</v>
      </c>
      <c r="G29" s="138">
        <v>-589</v>
      </c>
      <c r="H29" s="138">
        <v>-779</v>
      </c>
      <c r="I29" s="138">
        <v>-725</v>
      </c>
      <c r="J29" s="127">
        <f>ROUND((F29+G29+H29+I29)/4,0)</f>
        <v>-721</v>
      </c>
    </row>
    <row r="30" spans="1:10" s="128" customFormat="1" ht="15" customHeight="1">
      <c r="A30" s="141" t="s">
        <v>51</v>
      </c>
      <c r="B30" s="138">
        <v>-86</v>
      </c>
      <c r="C30" s="138">
        <v>-68</v>
      </c>
      <c r="D30" s="138">
        <v>-321</v>
      </c>
      <c r="E30" s="138"/>
      <c r="F30" s="138">
        <v>-125</v>
      </c>
      <c r="G30" s="138">
        <v>-400</v>
      </c>
      <c r="H30" s="138">
        <v>-66</v>
      </c>
      <c r="I30" s="138">
        <v>-14</v>
      </c>
      <c r="J30" s="127">
        <f>ROUND((F30+G30+H30+I30)/4,0)</f>
        <v>-151</v>
      </c>
    </row>
    <row r="31" spans="1:10" s="128" customFormat="1" ht="15" customHeight="1">
      <c r="A31" s="141" t="s">
        <v>52</v>
      </c>
      <c r="B31" s="138">
        <v>-151</v>
      </c>
      <c r="C31" s="138">
        <v>-153</v>
      </c>
      <c r="D31" s="138">
        <v>-133</v>
      </c>
      <c r="E31" s="138"/>
      <c r="F31" s="138">
        <v>399</v>
      </c>
      <c r="G31" s="138">
        <v>-136</v>
      </c>
      <c r="H31" s="138">
        <v>-137</v>
      </c>
      <c r="I31" s="138">
        <v>-136</v>
      </c>
      <c r="J31" s="127">
        <f>ROUND((F31+G31+H31+I31)/4,0)</f>
        <v>-3</v>
      </c>
    </row>
    <row r="32" spans="1:10" s="128" customFormat="1" ht="15" customHeight="1">
      <c r="A32" s="129" t="s">
        <v>53</v>
      </c>
      <c r="B32" s="138">
        <v>-4</v>
      </c>
      <c r="C32" s="138">
        <v>-21</v>
      </c>
      <c r="D32" s="138">
        <v>954</v>
      </c>
      <c r="E32" s="138"/>
      <c r="F32" s="138">
        <v>-5</v>
      </c>
      <c r="G32" s="138">
        <v>743</v>
      </c>
      <c r="H32" s="138">
        <v>127</v>
      </c>
      <c r="I32" s="138">
        <v>2916</v>
      </c>
      <c r="J32" s="127">
        <f>ROUND((F32+G32+H32+I32)/4,0)</f>
        <v>945</v>
      </c>
    </row>
    <row r="33" spans="1:10" s="128" customFormat="1" ht="15" customHeight="1">
      <c r="A33" s="129" t="s">
        <v>54</v>
      </c>
      <c r="B33" s="138">
        <v>-27</v>
      </c>
      <c r="C33" s="138">
        <v>-41</v>
      </c>
      <c r="D33" s="138">
        <v>-71</v>
      </c>
      <c r="E33" s="138"/>
      <c r="F33" s="138">
        <v>-53</v>
      </c>
      <c r="G33" s="138">
        <v>-92</v>
      </c>
      <c r="H33" s="138">
        <v>-93</v>
      </c>
      <c r="I33" s="138">
        <v>-99</v>
      </c>
      <c r="J33" s="127">
        <f>ROUND((F33+G33+H33+I33)/4,0)</f>
        <v>-84</v>
      </c>
    </row>
    <row r="34" spans="1:10" s="117" customFormat="1" ht="4.5" customHeight="1">
      <c r="A34" s="129"/>
      <c r="B34" s="138"/>
      <c r="C34" s="138"/>
      <c r="D34" s="138"/>
      <c r="E34" s="137"/>
      <c r="F34" s="138"/>
      <c r="G34" s="138"/>
      <c r="H34" s="138"/>
      <c r="I34" s="144"/>
      <c r="J34" s="144"/>
    </row>
    <row r="35" spans="1:10" s="78" customFormat="1" ht="15" customHeight="1">
      <c r="A35" s="62" t="s">
        <v>55</v>
      </c>
      <c r="B35" s="145">
        <f>SUM(B28:B33)</f>
        <v>673</v>
      </c>
      <c r="C35" s="145">
        <f>SUM(C28:C33)</f>
        <v>1357</v>
      </c>
      <c r="D35" s="145">
        <f>SUM(D28:D33)</f>
        <v>1748</v>
      </c>
      <c r="E35" s="146"/>
      <c r="F35" s="145">
        <f>SUM(F28:F33)</f>
        <v>504</v>
      </c>
      <c r="G35" s="145">
        <f>SUM(G28:G33)</f>
        <v>1460</v>
      </c>
      <c r="H35" s="145">
        <f>SUM(H28:H33)</f>
        <v>1320</v>
      </c>
      <c r="I35" s="147">
        <f>SUM(I28:I33)</f>
        <v>3966</v>
      </c>
      <c r="J35" s="64">
        <f>ROUND((F35+G35+H35+I35)/4,0)</f>
        <v>1813</v>
      </c>
    </row>
    <row r="36" spans="1:10" ht="30" customHeight="1">
      <c r="A36" s="239" t="s">
        <v>117</v>
      </c>
      <c r="B36" s="240"/>
      <c r="C36" s="240"/>
      <c r="D36" s="240"/>
      <c r="E36" s="240"/>
      <c r="F36" s="240"/>
      <c r="G36" s="240"/>
      <c r="H36" s="240"/>
      <c r="I36" s="240"/>
      <c r="J36" s="240"/>
    </row>
    <row r="37" spans="4:10" ht="1.5" customHeight="1">
      <c r="D37" s="136"/>
      <c r="E37" s="137"/>
      <c r="F37" s="136"/>
      <c r="G37" s="136"/>
      <c r="H37" s="136"/>
      <c r="I37" s="136"/>
      <c r="J37" s="136"/>
    </row>
    <row r="38" spans="4:10" ht="19.5" customHeight="1">
      <c r="D38" s="136"/>
      <c r="E38" s="137"/>
      <c r="F38" s="136"/>
      <c r="G38" s="136"/>
      <c r="H38" s="136"/>
      <c r="I38" s="136"/>
      <c r="J38" s="136"/>
    </row>
  </sheetData>
  <sheetProtection/>
  <mergeCells count="4">
    <mergeCell ref="A2:B2"/>
    <mergeCell ref="B4:C4"/>
    <mergeCell ref="A36:J36"/>
    <mergeCell ref="B8:D8"/>
  </mergeCells>
  <printOptions/>
  <pageMargins left="0.75" right="0.75" top="1" bottom="1" header="0.5" footer="0.5"/>
  <pageSetup horizontalDpi="600" verticalDpi="600" orientation="portrait" paperSize="9" scale="87" r:id="rId2"/>
  <ignoredErrors>
    <ignoredError sqref="B8" numberStoredAsText="1"/>
    <ignoredError sqref="J20:J21 I35 J10:J19 J22:J35 B20:I21 I1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7"/>
  <dimension ref="A2:G48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43.7109375" style="150" customWidth="1"/>
    <col min="2" max="3" width="11.7109375" style="150" customWidth="1"/>
    <col min="4" max="4" width="1.7109375" style="150" customWidth="1"/>
    <col min="5" max="5" width="10.28125" style="150" customWidth="1"/>
    <col min="6" max="6" width="7.7109375" style="151" customWidth="1"/>
    <col min="7" max="7" width="10.7109375" style="181" customWidth="1"/>
    <col min="8" max="16384" width="9.140625" style="150" customWidth="1"/>
  </cols>
  <sheetData>
    <row r="2" spans="1:7" s="149" customFormat="1" ht="22.5" customHeight="1">
      <c r="A2" s="232" t="s">
        <v>0</v>
      </c>
      <c r="B2" s="232"/>
      <c r="C2" s="232"/>
      <c r="D2" s="232"/>
      <c r="E2" s="232"/>
      <c r="F2" s="34"/>
      <c r="G2" s="35"/>
    </row>
    <row r="3" spans="1:7" ht="12.75">
      <c r="A3" s="222"/>
      <c r="B3" s="223"/>
      <c r="C3" s="222"/>
      <c r="D3" s="223"/>
      <c r="E3" s="223"/>
      <c r="G3" s="152"/>
    </row>
    <row r="4" spans="1:7" ht="12.75">
      <c r="A4" s="222"/>
      <c r="B4" s="223"/>
      <c r="C4" s="222"/>
      <c r="D4" s="223"/>
      <c r="E4" s="223"/>
      <c r="G4" s="152"/>
    </row>
    <row r="5" spans="1:7" ht="19.5" customHeight="1">
      <c r="A5" s="219" t="s">
        <v>70</v>
      </c>
      <c r="B5" s="223"/>
      <c r="C5" s="224"/>
      <c r="D5" s="224"/>
      <c r="E5" s="224"/>
      <c r="F5" s="153"/>
      <c r="G5" s="154"/>
    </row>
    <row r="6" spans="1:7" ht="15">
      <c r="A6" s="155"/>
      <c r="B6" s="156"/>
      <c r="C6" s="157"/>
      <c r="D6" s="158"/>
      <c r="E6" s="158"/>
      <c r="F6" s="153"/>
      <c r="G6" s="159"/>
    </row>
    <row r="7" spans="1:7" s="149" customFormat="1" ht="15.75" customHeight="1">
      <c r="A7" s="179"/>
      <c r="B7" s="179"/>
      <c r="C7" s="179"/>
      <c r="D7" s="179"/>
      <c r="E7" s="179"/>
      <c r="F7" s="179"/>
      <c r="G7" s="180"/>
    </row>
    <row r="8" spans="1:7" ht="12" customHeight="1">
      <c r="A8" s="160"/>
      <c r="B8" s="161"/>
      <c r="C8" s="162"/>
      <c r="D8" s="162"/>
      <c r="G8" s="164" t="s">
        <v>30</v>
      </c>
    </row>
    <row r="9" spans="1:7" s="167" customFormat="1" ht="11.25">
      <c r="A9" s="235" t="s">
        <v>71</v>
      </c>
      <c r="B9" s="165" t="s">
        <v>6</v>
      </c>
      <c r="C9" s="165" t="s">
        <v>69</v>
      </c>
      <c r="D9" s="165"/>
      <c r="E9" s="244" t="s">
        <v>72</v>
      </c>
      <c r="F9" s="245"/>
      <c r="G9" s="165" t="s">
        <v>69</v>
      </c>
    </row>
    <row r="10" spans="1:7" s="167" customFormat="1" ht="12" customHeight="1">
      <c r="A10" s="243"/>
      <c r="B10" s="166"/>
      <c r="C10" s="177" t="s">
        <v>32</v>
      </c>
      <c r="D10" s="182"/>
      <c r="E10" s="183" t="s">
        <v>33</v>
      </c>
      <c r="F10" s="184" t="s">
        <v>27</v>
      </c>
      <c r="G10" s="177"/>
    </row>
    <row r="11" spans="1:7" s="185" customFormat="1" ht="15" customHeight="1">
      <c r="A11" s="53" t="s">
        <v>73</v>
      </c>
      <c r="B11" s="52">
        <v>49564</v>
      </c>
      <c r="C11" s="52">
        <v>52927</v>
      </c>
      <c r="D11" s="52"/>
      <c r="E11" s="52">
        <f aca="true" t="shared" si="0" ref="E11:E21">IF(AND(B11&lt;=0,C11&lt;=0),ABS(B11)-ABS(C11),B11-C11)</f>
        <v>-3363</v>
      </c>
      <c r="F11" s="51">
        <f aca="true" t="shared" si="1" ref="F11:F21">IF(C11=0,0,IF(ABS(E11)*100/ABS(C11)&gt;99.9," ",IF(ABS(E11)*100/ABS(C11)&lt;0.05,0,IF(E11&gt;=0,ABS(E11)*100/ABS(C11),((B11-C11)*100)/C11))))</f>
        <v>-6.35403480265271</v>
      </c>
      <c r="G11" s="52">
        <v>52725</v>
      </c>
    </row>
    <row r="12" spans="1:7" s="185" customFormat="1" ht="15" customHeight="1">
      <c r="A12" s="53" t="s">
        <v>74</v>
      </c>
      <c r="B12" s="52">
        <v>20479</v>
      </c>
      <c r="C12" s="52">
        <v>21699</v>
      </c>
      <c r="D12" s="52"/>
      <c r="E12" s="52">
        <f t="shared" si="0"/>
        <v>-1220</v>
      </c>
      <c r="F12" s="51">
        <f t="shared" si="1"/>
        <v>-5.622378911470575</v>
      </c>
      <c r="G12" s="52">
        <v>19996</v>
      </c>
    </row>
    <row r="13" spans="1:7" s="186" customFormat="1" ht="15" customHeight="1">
      <c r="A13" s="53" t="s">
        <v>75</v>
      </c>
      <c r="B13" s="52">
        <v>30687</v>
      </c>
      <c r="C13" s="50">
        <v>40224</v>
      </c>
      <c r="D13" s="50"/>
      <c r="E13" s="52">
        <f t="shared" si="0"/>
        <v>-9537</v>
      </c>
      <c r="F13" s="51">
        <f t="shared" si="1"/>
        <v>-23.70972553699284</v>
      </c>
      <c r="G13" s="52">
        <v>36908</v>
      </c>
    </row>
    <row r="14" spans="1:7" s="186" customFormat="1" ht="15" customHeight="1">
      <c r="A14" s="53" t="s">
        <v>76</v>
      </c>
      <c r="B14" s="52">
        <v>5763</v>
      </c>
      <c r="C14" s="50">
        <v>5923</v>
      </c>
      <c r="D14" s="50"/>
      <c r="E14" s="52">
        <f t="shared" si="0"/>
        <v>-160</v>
      </c>
      <c r="F14" s="51">
        <f t="shared" si="1"/>
        <v>-2.7013337835556306</v>
      </c>
      <c r="G14" s="52">
        <v>5923</v>
      </c>
    </row>
    <row r="15" spans="1:7" s="186" customFormat="1" ht="15" customHeight="1">
      <c r="A15" s="53" t="s">
        <v>77</v>
      </c>
      <c r="B15" s="52">
        <v>75171</v>
      </c>
      <c r="C15" s="50">
        <v>66813</v>
      </c>
      <c r="D15" s="50"/>
      <c r="E15" s="52">
        <f t="shared" si="0"/>
        <v>8358</v>
      </c>
      <c r="F15" s="51">
        <f t="shared" si="1"/>
        <v>12.509541556283956</v>
      </c>
      <c r="G15" s="52">
        <v>62806</v>
      </c>
    </row>
    <row r="16" spans="1:7" s="186" customFormat="1" ht="15" customHeight="1">
      <c r="A16" s="53" t="s">
        <v>13</v>
      </c>
      <c r="B16" s="52">
        <v>385795</v>
      </c>
      <c r="C16" s="50">
        <v>355172</v>
      </c>
      <c r="D16" s="50"/>
      <c r="E16" s="52">
        <f t="shared" si="0"/>
        <v>30623</v>
      </c>
      <c r="F16" s="51">
        <f t="shared" si="1"/>
        <v>8.622019753809422</v>
      </c>
      <c r="G16" s="52">
        <v>334073</v>
      </c>
    </row>
    <row r="17" spans="1:7" s="186" customFormat="1" ht="15" customHeight="1">
      <c r="A17" s="53" t="s">
        <v>78</v>
      </c>
      <c r="B17" s="52">
        <v>3441</v>
      </c>
      <c r="C17" s="50">
        <v>3264</v>
      </c>
      <c r="D17" s="50"/>
      <c r="E17" s="52">
        <f t="shared" si="0"/>
        <v>177</v>
      </c>
      <c r="F17" s="51">
        <f t="shared" si="1"/>
        <v>5.422794117647059</v>
      </c>
      <c r="G17" s="52">
        <v>3522</v>
      </c>
    </row>
    <row r="18" spans="1:7" s="186" customFormat="1" ht="15" customHeight="1">
      <c r="A18" s="53" t="s">
        <v>79</v>
      </c>
      <c r="B18" s="52">
        <v>34773</v>
      </c>
      <c r="C18" s="50">
        <v>32144</v>
      </c>
      <c r="D18" s="50"/>
      <c r="E18" s="52">
        <f t="shared" si="0"/>
        <v>2629</v>
      </c>
      <c r="F18" s="51">
        <f t="shared" si="1"/>
        <v>8.178820308611249</v>
      </c>
      <c r="G18" s="52">
        <v>30730</v>
      </c>
    </row>
    <row r="19" spans="1:7" s="186" customFormat="1" ht="15" customHeight="1">
      <c r="A19" s="53" t="s">
        <v>80</v>
      </c>
      <c r="B19" s="52">
        <v>4164</v>
      </c>
      <c r="C19" s="50">
        <v>3813</v>
      </c>
      <c r="D19" s="50"/>
      <c r="E19" s="52">
        <f t="shared" si="0"/>
        <v>351</v>
      </c>
      <c r="F19" s="51">
        <f t="shared" si="1"/>
        <v>9.205350118017309</v>
      </c>
      <c r="G19" s="52">
        <v>3623</v>
      </c>
    </row>
    <row r="20" spans="1:7" s="186" customFormat="1" ht="15" customHeight="1">
      <c r="A20" s="53" t="s">
        <v>81</v>
      </c>
      <c r="B20" s="52">
        <v>1547</v>
      </c>
      <c r="C20" s="50">
        <v>5699</v>
      </c>
      <c r="D20" s="50"/>
      <c r="E20" s="52">
        <f t="shared" si="0"/>
        <v>-4152</v>
      </c>
      <c r="F20" s="51">
        <f t="shared" si="1"/>
        <v>-72.85488682224951</v>
      </c>
      <c r="G20" s="52">
        <v>5699</v>
      </c>
    </row>
    <row r="21" spans="1:7" s="186" customFormat="1" ht="15" customHeight="1">
      <c r="A21" s="53" t="s">
        <v>82</v>
      </c>
      <c r="B21" s="52">
        <v>22464</v>
      </c>
      <c r="C21" s="50">
        <v>17666</v>
      </c>
      <c r="D21" s="50"/>
      <c r="E21" s="52">
        <f t="shared" si="0"/>
        <v>4798</v>
      </c>
      <c r="F21" s="51">
        <f t="shared" si="1"/>
        <v>27.159515453413338</v>
      </c>
      <c r="G21" s="52">
        <v>16897</v>
      </c>
    </row>
    <row r="22" spans="1:7" s="167" customFormat="1" ht="12" customHeight="1">
      <c r="A22" s="53"/>
      <c r="B22" s="170"/>
      <c r="C22" s="170"/>
      <c r="D22" s="170"/>
      <c r="E22" s="170"/>
      <c r="F22" s="168"/>
      <c r="G22" s="170"/>
    </row>
    <row r="23" spans="1:7" s="167" customFormat="1" ht="18" customHeight="1">
      <c r="A23" s="62" t="s">
        <v>83</v>
      </c>
      <c r="B23" s="64">
        <f>SUM(B11:B21)</f>
        <v>633848</v>
      </c>
      <c r="C23" s="64">
        <f>SUM(C11:C21)</f>
        <v>605344</v>
      </c>
      <c r="D23" s="64"/>
      <c r="E23" s="64">
        <f>IF(AND(B23&lt;=0,C23&lt;=0),ABS(B23)-ABS(C23),B23-C23)</f>
        <v>28504</v>
      </c>
      <c r="F23" s="171">
        <f>IF(C23=0,0,IF(ABS(E23)*100/ABS(C23)&gt;99.9," ",IF(ABS(E23)*100/ABS(C23)&lt;0.05,0,IF(E23&gt;=0,ABS(E23)*100/ABS(C23),((B23-C23)*100)/C23))))</f>
        <v>4.708727599513665</v>
      </c>
      <c r="G23" s="172">
        <f>SUM(G11:G21)</f>
        <v>572902</v>
      </c>
    </row>
    <row r="24" spans="1:7" s="167" customFormat="1" ht="11.25">
      <c r="A24" s="54"/>
      <c r="B24" s="173"/>
      <c r="C24" s="174"/>
      <c r="D24" s="174"/>
      <c r="E24" s="174"/>
      <c r="F24" s="175"/>
      <c r="G24" s="176"/>
    </row>
    <row r="25" spans="1:7" s="167" customFormat="1" ht="11.25">
      <c r="A25" s="235" t="s">
        <v>84</v>
      </c>
      <c r="B25" s="165" t="str">
        <f>+B9</f>
        <v>30.09.2008</v>
      </c>
      <c r="C25" s="165" t="str">
        <f>+C9</f>
        <v>31.12.2007</v>
      </c>
      <c r="D25" s="165"/>
      <c r="E25" s="244" t="s">
        <v>72</v>
      </c>
      <c r="F25" s="245"/>
      <c r="G25" s="165" t="s">
        <v>69</v>
      </c>
    </row>
    <row r="26" spans="1:7" s="167" customFormat="1" ht="12" customHeight="1">
      <c r="A26" s="243"/>
      <c r="B26" s="166"/>
      <c r="C26" s="177" t="s">
        <v>85</v>
      </c>
      <c r="D26" s="182"/>
      <c r="E26" s="183" t="s">
        <v>33</v>
      </c>
      <c r="F26" s="184" t="s">
        <v>27</v>
      </c>
      <c r="G26" s="177"/>
    </row>
    <row r="27" spans="1:7" s="186" customFormat="1" ht="15" customHeight="1">
      <c r="A27" s="89" t="s">
        <v>86</v>
      </c>
      <c r="B27" s="50">
        <v>64135</v>
      </c>
      <c r="C27" s="50">
        <v>73480</v>
      </c>
      <c r="D27" s="50"/>
      <c r="E27" s="50">
        <f>IF(AND(B27&lt;=0,C27&lt;=0),ABS(B27)-ABS(C27),B27-C27)</f>
        <v>-9345</v>
      </c>
      <c r="F27" s="51">
        <f>IF(C27=0,0,IF(ABS(E27)*100/ABS(C27)&gt;99.9," ",IF(ABS(E27)*100/ABS(C27)&lt;0.05,0,IF(E27&gt;=0,ABS(E27)*100/ABS(C27),((B27-C27)*100)/C27))))</f>
        <v>-12.717746325530756</v>
      </c>
      <c r="G27" s="52">
        <v>67683</v>
      </c>
    </row>
    <row r="28" spans="1:7" s="186" customFormat="1" ht="15" customHeight="1">
      <c r="A28" s="53" t="s">
        <v>87</v>
      </c>
      <c r="B28" s="50">
        <v>407609</v>
      </c>
      <c r="C28" s="50">
        <v>365379</v>
      </c>
      <c r="D28" s="50"/>
      <c r="E28" s="50">
        <f>IF(AND(B28&lt;=0,C28&lt;=0),ABS(B28)-ABS(C28),B28-C28)</f>
        <v>42230</v>
      </c>
      <c r="F28" s="51">
        <f>IF(C28=0,0,IF(ABS(E28)*100/ABS(C28)&gt;99.9," ",IF(ABS(E28)*100/ABS(C28)&lt;0.05,0,IF(E28&gt;=0,ABS(E28)*100/ABS(C28),((B28-C28)*100)/C28))))</f>
        <v>11.557861836613489</v>
      </c>
      <c r="G28" s="52">
        <v>345084</v>
      </c>
    </row>
    <row r="29" spans="1:7" s="185" customFormat="1" ht="15" customHeight="1">
      <c r="A29" s="178" t="s">
        <v>88</v>
      </c>
      <c r="B29" s="52">
        <v>27946</v>
      </c>
      <c r="C29" s="52">
        <v>24664</v>
      </c>
      <c r="D29" s="52"/>
      <c r="E29" s="52">
        <f>IF(AND(B29&lt;=0,C29&lt;=0),ABS(B29)-ABS(C29),B29-C29)</f>
        <v>3282</v>
      </c>
      <c r="F29" s="51">
        <f>IF(C29=0,0,IF(ABS(E29)*100/ABS(C29)&gt;99.9," ",IF(ABS(E29)*100/ABS(C29)&lt;0.05,0,IF(E29&gt;=0,ABS(E29)*100/ABS(C29),((B29-C29)*100)/C29))))</f>
        <v>13.306843983133312</v>
      </c>
      <c r="G29" s="52">
        <v>24599</v>
      </c>
    </row>
    <row r="30" spans="1:7" s="185" customFormat="1" ht="24.75" customHeight="1">
      <c r="A30" s="178" t="s">
        <v>108</v>
      </c>
      <c r="B30" s="52">
        <v>25837</v>
      </c>
      <c r="C30" s="52">
        <v>28157</v>
      </c>
      <c r="D30" s="52"/>
      <c r="E30" s="52">
        <f>IF(AND(B30&lt;=0,C30&lt;=0),ABS(B30)-ABS(C30),B30-C30)</f>
        <v>-2320</v>
      </c>
      <c r="F30" s="51">
        <f>IF(C30=0,0,IF(ABS(E30)*100/ABS(C30)&gt;99.9," ",IF(ABS(E30)*100/ABS(C30)&lt;0.05,0,IF(E30&gt;=0,ABS(E30)*100/ABS(C30),((B30-C30)*100)/C30))))</f>
        <v>-8.239514152786164</v>
      </c>
      <c r="G30" s="52">
        <v>27268</v>
      </c>
    </row>
    <row r="31" spans="1:7" s="186" customFormat="1" ht="15" customHeight="1">
      <c r="A31" s="60" t="s">
        <v>89</v>
      </c>
      <c r="B31" s="50">
        <v>3709</v>
      </c>
      <c r="C31" s="50">
        <v>3870</v>
      </c>
      <c r="D31" s="50"/>
      <c r="E31" s="50">
        <f>IF(AND(B31&lt;=0,C31&lt;=0),ABS(B31)-ABS(C31),B31-C31)</f>
        <v>-161</v>
      </c>
      <c r="F31" s="51">
        <f>IF(C31=0,0,IF(ABS(E31)*100/ABS(C31)&gt;99.9," ",IF(ABS(E31)*100/ABS(C31)&lt;0.05,0,IF(E31&gt;=0,ABS(E31)*100/ABS(C31),((B31-C31)*100)/C31))))</f>
        <v>-4.160206718346253</v>
      </c>
      <c r="G31" s="52">
        <v>3789</v>
      </c>
    </row>
    <row r="32" spans="1:7" s="186" customFormat="1" ht="15" customHeight="1">
      <c r="A32" s="60" t="s">
        <v>90</v>
      </c>
      <c r="B32" s="50"/>
      <c r="C32" s="50"/>
      <c r="D32" s="50"/>
      <c r="E32" s="50"/>
      <c r="F32" s="51"/>
      <c r="G32" s="52"/>
    </row>
    <row r="33" spans="1:7" s="186" customFormat="1" ht="12" customHeight="1">
      <c r="A33" s="60" t="s">
        <v>91</v>
      </c>
      <c r="B33" s="50">
        <v>1432</v>
      </c>
      <c r="C33" s="50">
        <v>4756</v>
      </c>
      <c r="D33" s="50"/>
      <c r="E33" s="50">
        <f aca="true" t="shared" si="2" ref="E33:E38">IF(AND(B33&lt;=0,C33&lt;=0),ABS(B33)-ABS(C33),B33-C33)</f>
        <v>-3324</v>
      </c>
      <c r="F33" s="51">
        <f aca="true" t="shared" si="3" ref="F33:F38">IF(C33=0,0,IF(ABS(E33)*100/ABS(C33)&gt;99.9," ",IF(ABS(E33)*100/ABS(C33)&lt;0.05,0,IF(E33&gt;=0,ABS(E33)*100/ABS(C33),((B33-C33)*100)/C33))))</f>
        <v>-69.89066442388562</v>
      </c>
      <c r="G33" s="52">
        <v>4756</v>
      </c>
    </row>
    <row r="34" spans="1:7" s="186" customFormat="1" ht="15" customHeight="1">
      <c r="A34" s="60" t="s">
        <v>92</v>
      </c>
      <c r="B34" s="50">
        <v>24079</v>
      </c>
      <c r="C34" s="50">
        <v>21414</v>
      </c>
      <c r="D34" s="50"/>
      <c r="E34" s="50">
        <f t="shared" si="2"/>
        <v>2665</v>
      </c>
      <c r="F34" s="51">
        <f t="shared" si="3"/>
        <v>12.445129354627813</v>
      </c>
      <c r="G34" s="52">
        <v>20144</v>
      </c>
    </row>
    <row r="35" spans="1:7" s="186" customFormat="1" ht="15" customHeight="1">
      <c r="A35" s="60" t="s">
        <v>93</v>
      </c>
      <c r="B35" s="50">
        <v>21151</v>
      </c>
      <c r="C35" s="50">
        <v>23464</v>
      </c>
      <c r="D35" s="50"/>
      <c r="E35" s="50">
        <f t="shared" si="2"/>
        <v>-2313</v>
      </c>
      <c r="F35" s="51">
        <f t="shared" si="3"/>
        <v>-9.857654278895328</v>
      </c>
      <c r="G35" s="52">
        <v>21563</v>
      </c>
    </row>
    <row r="36" spans="1:7" s="186" customFormat="1" ht="15" customHeight="1">
      <c r="A36" s="60" t="s">
        <v>94</v>
      </c>
      <c r="B36" s="50">
        <v>6078</v>
      </c>
      <c r="C36" s="50">
        <v>6106</v>
      </c>
      <c r="D36" s="50"/>
      <c r="E36" s="50">
        <f t="shared" si="2"/>
        <v>-28</v>
      </c>
      <c r="F36" s="51">
        <f t="shared" si="3"/>
        <v>-0.45856534556174255</v>
      </c>
      <c r="G36" s="52">
        <v>5667</v>
      </c>
    </row>
    <row r="37" spans="1:7" s="186" customFormat="1" ht="15" customHeight="1">
      <c r="A37" s="60" t="s">
        <v>95</v>
      </c>
      <c r="B37" s="50">
        <v>6647</v>
      </c>
      <c r="C37" s="50">
        <v>6647</v>
      </c>
      <c r="D37" s="50"/>
      <c r="E37" s="50">
        <f t="shared" si="2"/>
        <v>0</v>
      </c>
      <c r="F37" s="51">
        <f t="shared" si="3"/>
        <v>0</v>
      </c>
      <c r="G37" s="52">
        <v>6647</v>
      </c>
    </row>
    <row r="38" spans="1:7" s="186" customFormat="1" ht="15" customHeight="1">
      <c r="A38" s="60" t="s">
        <v>96</v>
      </c>
      <c r="B38" s="50">
        <v>41098</v>
      </c>
      <c r="C38" s="50">
        <v>36962.15621</v>
      </c>
      <c r="D38" s="50"/>
      <c r="E38" s="50">
        <f t="shared" si="2"/>
        <v>4135.843789999999</v>
      </c>
      <c r="F38" s="51">
        <f t="shared" si="3"/>
        <v>11.189400765751481</v>
      </c>
      <c r="G38" s="52">
        <v>36962</v>
      </c>
    </row>
    <row r="39" spans="1:7" s="186" customFormat="1" ht="15" customHeight="1" hidden="1">
      <c r="A39" s="187" t="s">
        <v>97</v>
      </c>
      <c r="B39" s="50"/>
      <c r="C39" s="50">
        <v>0</v>
      </c>
      <c r="D39" s="50"/>
      <c r="E39" s="50"/>
      <c r="F39" s="51"/>
      <c r="G39" s="52"/>
    </row>
    <row r="40" spans="1:7" s="186" customFormat="1" ht="15" customHeight="1">
      <c r="A40" s="60" t="s">
        <v>98</v>
      </c>
      <c r="B40" s="50">
        <v>-714</v>
      </c>
      <c r="C40" s="50">
        <v>699</v>
      </c>
      <c r="D40" s="50"/>
      <c r="E40" s="50">
        <f>IF(AND(B40&lt;=0,C40&lt;=0),ABS(B40)-ABS(C40),B40-C40)</f>
        <v>-1413</v>
      </c>
      <c r="F40" s="51" t="str">
        <f>IF(C40=0,0,IF(ABS(E40)*100/ABS(C40)&gt;99.9," ",IF(ABS(E40)*100/ABS(C40)&lt;0.05,0,IF(E40&gt;=0,ABS(E40)*100/ABS(C40),((B40-C40)*100)/C40))))</f>
        <v> </v>
      </c>
      <c r="G40" s="52">
        <v>699</v>
      </c>
    </row>
    <row r="41" spans="1:7" s="186" customFormat="1" ht="15" customHeight="1">
      <c r="A41" s="60" t="s">
        <v>54</v>
      </c>
      <c r="B41" s="50">
        <v>1063</v>
      </c>
      <c r="C41" s="50">
        <v>2495.84379</v>
      </c>
      <c r="D41" s="50"/>
      <c r="E41" s="50">
        <f>IF(AND(B41&lt;=0,C41&lt;=0),ABS(B41)-ABS(C41),B41-C41)</f>
        <v>-1432.84379</v>
      </c>
      <c r="F41" s="51">
        <f>IF(C41=0,0,IF(ABS(E41)*100/ABS(C41)&gt;99.9," ",IF(ABS(E41)*100/ABS(C41)&lt;0.05,0,IF(E41&gt;=0,ABS(E41)*100/ABS(C41),((B41-C41)*100)/C41))))</f>
        <v>-57.409193465589446</v>
      </c>
      <c r="G41" s="52">
        <v>791</v>
      </c>
    </row>
    <row r="42" spans="1:7" s="186" customFormat="1" ht="15" customHeight="1">
      <c r="A42" s="60" t="s">
        <v>99</v>
      </c>
      <c r="B42" s="50">
        <v>3778</v>
      </c>
      <c r="C42" s="50">
        <v>7250</v>
      </c>
      <c r="D42" s="50"/>
      <c r="E42" s="50">
        <f>IF(AND(B42&lt;=0,C42&lt;=0),ABS(B42)-ABS(C42),B42-C42)</f>
        <v>-3472</v>
      </c>
      <c r="F42" s="51">
        <f>IF(C42=0,0,IF(ABS(E42)*100/ABS(C42)&gt;99.9," ",IF(ABS(E42)*100/ABS(C42)&lt;0.05,0,IF(E42&gt;=0,ABS(E42)*100/ABS(C42),((B42-C42)*100)/C42))))</f>
        <v>-47.889655172413796</v>
      </c>
      <c r="G42" s="52">
        <v>7250</v>
      </c>
    </row>
    <row r="43" spans="1:7" s="167" customFormat="1" ht="4.5" customHeight="1">
      <c r="A43" s="49"/>
      <c r="B43" s="169"/>
      <c r="C43" s="170"/>
      <c r="D43" s="170"/>
      <c r="E43" s="170"/>
      <c r="F43" s="168"/>
      <c r="G43" s="170"/>
    </row>
    <row r="44" spans="1:7" s="167" customFormat="1" ht="18" customHeight="1">
      <c r="A44" s="62" t="s">
        <v>100</v>
      </c>
      <c r="B44" s="64">
        <f>SUM(B27:B42)</f>
        <v>633848</v>
      </c>
      <c r="C44" s="64">
        <f>SUM(C27:C42)</f>
        <v>605344</v>
      </c>
      <c r="D44" s="64"/>
      <c r="E44" s="64">
        <f>IF(AND(B44&lt;=0,C44&lt;=0),ABS(B44)-ABS(C44),B44-C44)</f>
        <v>28504</v>
      </c>
      <c r="F44" s="171">
        <f>IF(C44=0,0,IF(ABS(E44)*100/ABS(C44)&gt;99.9," ",IF(ABS(E44)*100/ABS(C44)&lt;0.05,0,IF(E44&gt;=0,ABS(E44)*100/ABS(C44),((B44-C44)*100)/C44))))</f>
        <v>4.708727599513665</v>
      </c>
      <c r="G44" s="172">
        <f>SUM(G27:G42)</f>
        <v>572902</v>
      </c>
    </row>
    <row r="45" spans="1:6" s="188" customFormat="1" ht="27.75" customHeight="1">
      <c r="A45" s="247" t="s">
        <v>118</v>
      </c>
      <c r="B45" s="247"/>
      <c r="C45" s="247"/>
      <c r="D45" s="247"/>
      <c r="E45" s="247"/>
      <c r="F45" s="247"/>
    </row>
    <row r="46" spans="1:7" s="153" customFormat="1" ht="17.25" customHeight="1" hidden="1">
      <c r="A46" s="246"/>
      <c r="B46" s="246"/>
      <c r="C46" s="246"/>
      <c r="D46" s="246"/>
      <c r="E46" s="246"/>
      <c r="F46" s="246"/>
      <c r="G46" s="246"/>
    </row>
    <row r="47" spans="1:7" s="163" customFormat="1" ht="1.5" customHeight="1">
      <c r="A47" s="189"/>
      <c r="B47" s="189"/>
      <c r="C47" s="189"/>
      <c r="D47" s="189"/>
      <c r="E47" s="189"/>
      <c r="F47" s="190"/>
      <c r="G47" s="191"/>
    </row>
    <row r="48" spans="1:7" s="163" customFormat="1" ht="19.5" customHeight="1">
      <c r="A48" s="189"/>
      <c r="B48" s="189"/>
      <c r="C48" s="189"/>
      <c r="D48" s="189"/>
      <c r="E48" s="189"/>
      <c r="F48" s="190"/>
      <c r="G48" s="191"/>
    </row>
  </sheetData>
  <mergeCells count="7">
    <mergeCell ref="A2:E2"/>
    <mergeCell ref="A9:A10"/>
    <mergeCell ref="E9:F9"/>
    <mergeCell ref="A46:G46"/>
    <mergeCell ref="A25:A26"/>
    <mergeCell ref="E25:F25"/>
    <mergeCell ref="A45:F45"/>
  </mergeCells>
  <printOptions/>
  <pageMargins left="0.75" right="0.75" top="1" bottom="1" header="0.5" footer="0.5"/>
  <pageSetup horizontalDpi="600" verticalDpi="600" orientation="portrait" paperSize="9" scale="85" r:id="rId2"/>
  <ignoredErrors>
    <ignoredError sqref="E23:F25 B44:C44 E44:F44 B23:C25 E26:F43 E11:F21 E22:F22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0"/>
  <dimension ref="A1:J49"/>
  <sheetViews>
    <sheetView showGridLines="0" workbookViewId="0" topLeftCell="A2">
      <selection activeCell="A3" sqref="A3"/>
    </sheetView>
  </sheetViews>
  <sheetFormatPr defaultColWidth="9.140625" defaultRowHeight="12.75"/>
  <cols>
    <col min="1" max="1" width="38.8515625" style="150" customWidth="1"/>
    <col min="2" max="2" width="8.7109375" style="150" customWidth="1"/>
    <col min="3" max="4" width="7.8515625" style="150" customWidth="1"/>
    <col min="5" max="5" width="1.7109375" style="158" customWidth="1"/>
    <col min="6" max="9" width="7.7109375" style="150" customWidth="1"/>
    <col min="10" max="10" width="2.421875" style="150" customWidth="1"/>
    <col min="11" max="16384" width="9.140625" style="150" customWidth="1"/>
  </cols>
  <sheetData>
    <row r="1" ht="12.75">
      <c r="A1" s="158"/>
    </row>
    <row r="2" spans="1:10" ht="24" customHeight="1">
      <c r="A2" s="250" t="s">
        <v>0</v>
      </c>
      <c r="B2" s="250"/>
      <c r="C2" s="250"/>
      <c r="D2" s="110"/>
      <c r="E2" s="111"/>
      <c r="F2" s="110"/>
      <c r="G2" s="110"/>
      <c r="H2" s="110"/>
      <c r="I2" s="192"/>
      <c r="J2" s="192"/>
    </row>
    <row r="3" spans="1:10" ht="12.75" customHeight="1">
      <c r="A3" s="121"/>
      <c r="B3" s="121"/>
      <c r="C3" s="121"/>
      <c r="D3" s="110"/>
      <c r="E3" s="111"/>
      <c r="F3" s="110"/>
      <c r="G3" s="110"/>
      <c r="H3" s="110"/>
      <c r="I3" s="192"/>
      <c r="J3" s="192"/>
    </row>
    <row r="4" spans="1:10" ht="19.5" customHeight="1">
      <c r="A4" s="219" t="s">
        <v>113</v>
      </c>
      <c r="B4" s="223"/>
      <c r="C4" s="225"/>
      <c r="D4" s="193"/>
      <c r="E4" s="194"/>
      <c r="I4" s="195" t="s">
        <v>7</v>
      </c>
      <c r="J4" s="196"/>
    </row>
    <row r="5" spans="1:10" ht="12.75" customHeight="1">
      <c r="A5" s="197"/>
      <c r="I5" s="41"/>
      <c r="J5" s="41"/>
    </row>
    <row r="6" spans="1:10" ht="15.75" customHeight="1" hidden="1">
      <c r="A6" s="251"/>
      <c r="B6" s="251"/>
      <c r="C6" s="251"/>
      <c r="D6" s="251"/>
      <c r="E6" s="251"/>
      <c r="F6" s="251"/>
      <c r="G6" s="251"/>
      <c r="H6" s="251"/>
      <c r="I6" s="251"/>
      <c r="J6" s="203"/>
    </row>
    <row r="7" spans="1:10" ht="12.75" hidden="1">
      <c r="A7" s="246" t="s">
        <v>111</v>
      </c>
      <c r="B7" s="246"/>
      <c r="C7" s="246"/>
      <c r="D7" s="246"/>
      <c r="E7" s="246"/>
      <c r="F7" s="246"/>
      <c r="G7" s="246"/>
      <c r="H7" s="246"/>
      <c r="I7" s="246"/>
      <c r="J7" s="203"/>
    </row>
    <row r="8" spans="4:10" ht="1.5" customHeight="1">
      <c r="D8" s="204"/>
      <c r="E8" s="205"/>
      <c r="F8" s="204"/>
      <c r="G8" s="204"/>
      <c r="H8" s="204"/>
      <c r="I8" s="204"/>
      <c r="J8" s="204"/>
    </row>
    <row r="9" spans="5:9" s="206" customFormat="1" ht="12.75">
      <c r="E9" s="207"/>
      <c r="F9" s="208"/>
      <c r="G9" s="208"/>
      <c r="H9" s="208"/>
      <c r="I9" s="208"/>
    </row>
    <row r="11" spans="1:9" ht="12" customHeight="1">
      <c r="A11" s="40"/>
      <c r="B11" s="198"/>
      <c r="C11" s="198"/>
      <c r="D11" s="118"/>
      <c r="E11" s="118"/>
      <c r="F11" s="199"/>
      <c r="G11" s="199"/>
      <c r="H11" s="199"/>
      <c r="I11" s="41" t="s">
        <v>30</v>
      </c>
    </row>
    <row r="12" spans="1:9" ht="12.75">
      <c r="A12" s="235" t="s">
        <v>71</v>
      </c>
      <c r="B12" s="249" t="s">
        <v>115</v>
      </c>
      <c r="C12" s="230"/>
      <c r="D12" s="230"/>
      <c r="E12" s="122"/>
      <c r="F12" s="209" t="s">
        <v>68</v>
      </c>
      <c r="G12" s="210"/>
      <c r="H12" s="210"/>
      <c r="I12" s="210"/>
    </row>
    <row r="13" spans="1:9" ht="12.75">
      <c r="A13" s="248"/>
      <c r="B13" s="124" t="s">
        <v>102</v>
      </c>
      <c r="C13" s="124" t="s">
        <v>103</v>
      </c>
      <c r="D13" s="124" t="s">
        <v>104</v>
      </c>
      <c r="E13" s="124"/>
      <c r="F13" s="124" t="s">
        <v>101</v>
      </c>
      <c r="G13" s="124" t="s">
        <v>102</v>
      </c>
      <c r="H13" s="124" t="s">
        <v>103</v>
      </c>
      <c r="I13" s="124" t="s">
        <v>104</v>
      </c>
    </row>
    <row r="14" spans="1:9" s="213" customFormat="1" ht="13.5" customHeight="1">
      <c r="A14" s="211" t="s">
        <v>73</v>
      </c>
      <c r="B14" s="212">
        <v>49564</v>
      </c>
      <c r="C14" s="212">
        <v>54857</v>
      </c>
      <c r="D14" s="212">
        <v>53277</v>
      </c>
      <c r="E14" s="212"/>
      <c r="F14" s="212">
        <v>52927</v>
      </c>
      <c r="G14" s="212">
        <v>63427</v>
      </c>
      <c r="H14" s="212">
        <v>81911</v>
      </c>
      <c r="I14" s="212">
        <v>78194</v>
      </c>
    </row>
    <row r="15" spans="1:10" s="185" customFormat="1" ht="22.5" customHeight="1">
      <c r="A15" s="202" t="s">
        <v>105</v>
      </c>
      <c r="B15" s="135">
        <v>20479</v>
      </c>
      <c r="C15" s="135">
        <v>20915</v>
      </c>
      <c r="D15" s="135">
        <v>20499</v>
      </c>
      <c r="E15" s="135"/>
      <c r="F15" s="135">
        <v>21699</v>
      </c>
      <c r="G15" s="135">
        <v>22162</v>
      </c>
      <c r="H15" s="135">
        <v>22837</v>
      </c>
      <c r="I15" s="135">
        <v>22796</v>
      </c>
      <c r="J15" s="214"/>
    </row>
    <row r="16" spans="1:9" s="213" customFormat="1" ht="13.5" customHeight="1">
      <c r="A16" s="102" t="s">
        <v>75</v>
      </c>
      <c r="B16" s="212">
        <v>30687</v>
      </c>
      <c r="C16" s="212">
        <v>36906</v>
      </c>
      <c r="D16" s="212">
        <v>38763</v>
      </c>
      <c r="E16" s="212"/>
      <c r="F16" s="212">
        <v>40224</v>
      </c>
      <c r="G16" s="212">
        <v>43441</v>
      </c>
      <c r="H16" s="212">
        <v>45019</v>
      </c>
      <c r="I16" s="212">
        <v>45512</v>
      </c>
    </row>
    <row r="17" spans="1:9" s="213" customFormat="1" ht="13.5" customHeight="1">
      <c r="A17" s="102" t="s">
        <v>76</v>
      </c>
      <c r="B17" s="212">
        <v>5763</v>
      </c>
      <c r="C17" s="212">
        <v>5976</v>
      </c>
      <c r="D17" s="212">
        <v>5709</v>
      </c>
      <c r="E17" s="212"/>
      <c r="F17" s="212">
        <v>5923</v>
      </c>
      <c r="G17" s="212">
        <v>5847</v>
      </c>
      <c r="H17" s="212">
        <v>5973</v>
      </c>
      <c r="I17" s="212">
        <v>5899</v>
      </c>
    </row>
    <row r="18" spans="1:9" s="213" customFormat="1" ht="13.5" customHeight="1">
      <c r="A18" s="102" t="s">
        <v>77</v>
      </c>
      <c r="B18" s="212">
        <v>75171</v>
      </c>
      <c r="C18" s="212">
        <v>71092</v>
      </c>
      <c r="D18" s="212">
        <v>69892</v>
      </c>
      <c r="E18" s="212"/>
      <c r="F18" s="212">
        <v>66813</v>
      </c>
      <c r="G18" s="212">
        <v>68254</v>
      </c>
      <c r="H18" s="212">
        <v>67323</v>
      </c>
      <c r="I18" s="212">
        <v>67589</v>
      </c>
    </row>
    <row r="19" spans="1:9" s="213" customFormat="1" ht="13.5" customHeight="1">
      <c r="A19" s="102" t="s">
        <v>13</v>
      </c>
      <c r="B19" s="212">
        <v>385795</v>
      </c>
      <c r="C19" s="212">
        <v>373100</v>
      </c>
      <c r="D19" s="212">
        <v>361428</v>
      </c>
      <c r="E19" s="212"/>
      <c r="F19" s="212">
        <v>355172</v>
      </c>
      <c r="G19" s="212">
        <v>345308</v>
      </c>
      <c r="H19" s="212">
        <v>349033</v>
      </c>
      <c r="I19" s="212">
        <v>345864</v>
      </c>
    </row>
    <row r="20" spans="1:9" s="213" customFormat="1" ht="22.5" customHeight="1">
      <c r="A20" s="148" t="s">
        <v>106</v>
      </c>
      <c r="B20" s="212">
        <v>3441</v>
      </c>
      <c r="C20" s="212">
        <v>3326</v>
      </c>
      <c r="D20" s="212">
        <v>3371</v>
      </c>
      <c r="E20" s="212"/>
      <c r="F20" s="212">
        <v>3264</v>
      </c>
      <c r="G20" s="212">
        <v>2880</v>
      </c>
      <c r="H20" s="212">
        <v>2832</v>
      </c>
      <c r="I20" s="212">
        <v>2802</v>
      </c>
    </row>
    <row r="21" spans="1:9" s="213" customFormat="1" ht="13.5" customHeight="1">
      <c r="A21" s="102" t="s">
        <v>79</v>
      </c>
      <c r="B21" s="212">
        <v>34773</v>
      </c>
      <c r="C21" s="212">
        <v>34680</v>
      </c>
      <c r="D21" s="212">
        <v>32948</v>
      </c>
      <c r="E21" s="212"/>
      <c r="F21" s="212">
        <v>32144</v>
      </c>
      <c r="G21" s="212">
        <v>32185</v>
      </c>
      <c r="H21" s="212">
        <v>32622</v>
      </c>
      <c r="I21" s="212">
        <v>33205</v>
      </c>
    </row>
    <row r="22" spans="1:9" s="213" customFormat="1" ht="13.5" customHeight="1">
      <c r="A22" s="102" t="s">
        <v>80</v>
      </c>
      <c r="B22" s="212">
        <v>4164</v>
      </c>
      <c r="C22" s="212">
        <v>4162</v>
      </c>
      <c r="D22" s="212">
        <v>3770</v>
      </c>
      <c r="E22" s="212"/>
      <c r="F22" s="212">
        <v>3813</v>
      </c>
      <c r="G22" s="212">
        <v>4969</v>
      </c>
      <c r="H22" s="212">
        <v>4484</v>
      </c>
      <c r="I22" s="212">
        <v>4910</v>
      </c>
    </row>
    <row r="23" spans="1:9" s="213" customFormat="1" ht="22.5" customHeight="1">
      <c r="A23" s="148" t="s">
        <v>107</v>
      </c>
      <c r="B23" s="212">
        <v>1547</v>
      </c>
      <c r="C23" s="212">
        <v>1826</v>
      </c>
      <c r="D23" s="212">
        <v>1887</v>
      </c>
      <c r="E23" s="212"/>
      <c r="F23" s="212">
        <v>5699</v>
      </c>
      <c r="G23" s="212">
        <v>8908</v>
      </c>
      <c r="H23" s="212">
        <v>14418</v>
      </c>
      <c r="I23" s="212">
        <v>14678</v>
      </c>
    </row>
    <row r="24" spans="1:9" s="213" customFormat="1" ht="13.5" customHeight="1">
      <c r="A24" s="102" t="s">
        <v>82</v>
      </c>
      <c r="B24" s="212">
        <v>22464</v>
      </c>
      <c r="C24" s="212">
        <v>20861</v>
      </c>
      <c r="D24" s="212">
        <v>17234</v>
      </c>
      <c r="E24" s="212"/>
      <c r="F24" s="212">
        <v>17666</v>
      </c>
      <c r="G24" s="212">
        <v>16223</v>
      </c>
      <c r="H24" s="212">
        <v>13772</v>
      </c>
      <c r="I24" s="212">
        <v>14406</v>
      </c>
    </row>
    <row r="25" spans="1:9" ht="4.5" customHeight="1">
      <c r="A25" s="129"/>
      <c r="B25" s="138"/>
      <c r="C25" s="138"/>
      <c r="D25" s="138"/>
      <c r="E25" s="138"/>
      <c r="F25" s="138"/>
      <c r="G25" s="138"/>
      <c r="H25" s="138"/>
      <c r="I25" s="144"/>
    </row>
    <row r="26" spans="1:9" ht="12.75">
      <c r="A26" s="62" t="s">
        <v>83</v>
      </c>
      <c r="B26" s="200">
        <f>SUM(B14:B25)</f>
        <v>633848</v>
      </c>
      <c r="C26" s="200">
        <f>SUM(C14:C25)</f>
        <v>627701</v>
      </c>
      <c r="D26" s="200">
        <f>SUM(D14:D25)</f>
        <v>608778</v>
      </c>
      <c r="E26" s="200"/>
      <c r="F26" s="200">
        <f>SUM(F14:F25)</f>
        <v>605344</v>
      </c>
      <c r="G26" s="200">
        <f>SUM(G14:G25)</f>
        <v>613604</v>
      </c>
      <c r="H26" s="200">
        <f>SUM(H14:H25)</f>
        <v>640224</v>
      </c>
      <c r="I26" s="200">
        <f>SUM(I14:I25)</f>
        <v>635855</v>
      </c>
    </row>
    <row r="27" spans="1:9" ht="12.75">
      <c r="A27" s="67"/>
      <c r="B27" s="66"/>
      <c r="C27" s="66"/>
      <c r="D27" s="66"/>
      <c r="E27" s="201"/>
      <c r="F27" s="66"/>
      <c r="G27" s="66"/>
      <c r="H27" s="66"/>
      <c r="I27" s="66"/>
    </row>
    <row r="28" spans="1:9" ht="13.5" customHeight="1">
      <c r="A28" s="235" t="s">
        <v>84</v>
      </c>
      <c r="B28" s="249" t="s">
        <v>115</v>
      </c>
      <c r="C28" s="230"/>
      <c r="D28" s="230"/>
      <c r="E28" s="122"/>
      <c r="F28" s="209" t="s">
        <v>68</v>
      </c>
      <c r="G28" s="210"/>
      <c r="H28" s="210"/>
      <c r="I28" s="210"/>
    </row>
    <row r="29" spans="1:9" ht="12.75">
      <c r="A29" s="248"/>
      <c r="B29" s="124" t="s">
        <v>102</v>
      </c>
      <c r="C29" s="124" t="s">
        <v>103</v>
      </c>
      <c r="D29" s="124" t="s">
        <v>104</v>
      </c>
      <c r="E29" s="124"/>
      <c r="F29" s="124" t="s">
        <v>101</v>
      </c>
      <c r="G29" s="124" t="s">
        <v>102</v>
      </c>
      <c r="H29" s="124" t="s">
        <v>103</v>
      </c>
      <c r="I29" s="124" t="s">
        <v>104</v>
      </c>
    </row>
    <row r="30" spans="1:9" s="213" customFormat="1" ht="13.5" customHeight="1">
      <c r="A30" s="211" t="s">
        <v>86</v>
      </c>
      <c r="B30" s="212">
        <v>64135</v>
      </c>
      <c r="C30" s="212">
        <v>62786</v>
      </c>
      <c r="D30" s="212">
        <v>71223</v>
      </c>
      <c r="E30" s="212"/>
      <c r="F30" s="212">
        <v>73480</v>
      </c>
      <c r="G30" s="212">
        <v>79414</v>
      </c>
      <c r="H30" s="212">
        <v>96905</v>
      </c>
      <c r="I30" s="212">
        <v>87667</v>
      </c>
    </row>
    <row r="31" spans="1:9" s="213" customFormat="1" ht="13.5" customHeight="1">
      <c r="A31" s="215" t="s">
        <v>87</v>
      </c>
      <c r="B31" s="212">
        <v>407609</v>
      </c>
      <c r="C31" s="212">
        <v>393250</v>
      </c>
      <c r="D31" s="212">
        <v>367325</v>
      </c>
      <c r="E31" s="212"/>
      <c r="F31" s="212">
        <v>365379</v>
      </c>
      <c r="G31" s="212">
        <v>357313</v>
      </c>
      <c r="H31" s="212">
        <v>362220</v>
      </c>
      <c r="I31" s="212">
        <v>359495</v>
      </c>
    </row>
    <row r="32" spans="1:9" s="213" customFormat="1" ht="13.5" customHeight="1">
      <c r="A32" s="215" t="s">
        <v>88</v>
      </c>
      <c r="B32" s="212">
        <v>27946</v>
      </c>
      <c r="C32" s="212">
        <v>29831</v>
      </c>
      <c r="D32" s="212">
        <v>29988</v>
      </c>
      <c r="E32" s="212"/>
      <c r="F32" s="212">
        <v>24664</v>
      </c>
      <c r="G32" s="212">
        <v>27782</v>
      </c>
      <c r="H32" s="212">
        <v>28626</v>
      </c>
      <c r="I32" s="212">
        <v>28739</v>
      </c>
    </row>
    <row r="33" spans="1:9" s="213" customFormat="1" ht="22.5" customHeight="1">
      <c r="A33" s="133" t="s">
        <v>108</v>
      </c>
      <c r="B33" s="212">
        <v>25837</v>
      </c>
      <c r="C33" s="212">
        <v>26512</v>
      </c>
      <c r="D33" s="212">
        <v>26905</v>
      </c>
      <c r="E33" s="212"/>
      <c r="F33" s="212">
        <v>28157</v>
      </c>
      <c r="G33" s="212">
        <v>29068</v>
      </c>
      <c r="H33" s="212">
        <v>29352</v>
      </c>
      <c r="I33" s="212">
        <v>28467</v>
      </c>
    </row>
    <row r="34" spans="1:9" s="213" customFormat="1" ht="13.5" customHeight="1">
      <c r="A34" s="215" t="s">
        <v>89</v>
      </c>
      <c r="B34" s="212">
        <v>3709</v>
      </c>
      <c r="C34" s="212">
        <v>3739</v>
      </c>
      <c r="D34" s="212">
        <v>4620</v>
      </c>
      <c r="E34" s="212"/>
      <c r="F34" s="212">
        <v>3870</v>
      </c>
      <c r="G34" s="212">
        <v>5621</v>
      </c>
      <c r="H34" s="212">
        <v>5361</v>
      </c>
      <c r="I34" s="212">
        <v>6608</v>
      </c>
    </row>
    <row r="35" spans="1:9" s="213" customFormat="1" ht="22.5" customHeight="1">
      <c r="A35" s="133" t="s">
        <v>109</v>
      </c>
      <c r="B35" s="212">
        <v>1432</v>
      </c>
      <c r="C35" s="212">
        <v>1764</v>
      </c>
      <c r="D35" s="212">
        <v>1537</v>
      </c>
      <c r="E35" s="212"/>
      <c r="F35" s="212">
        <v>4756</v>
      </c>
      <c r="G35" s="212">
        <v>7782</v>
      </c>
      <c r="H35" s="212">
        <v>13256</v>
      </c>
      <c r="I35" s="212">
        <v>14043</v>
      </c>
    </row>
    <row r="36" spans="1:9" s="213" customFormat="1" ht="13.5" customHeight="1">
      <c r="A36" s="215" t="s">
        <v>92</v>
      </c>
      <c r="B36" s="212">
        <v>24079</v>
      </c>
      <c r="C36" s="212">
        <v>29888</v>
      </c>
      <c r="D36" s="212">
        <v>27065</v>
      </c>
      <c r="E36" s="212"/>
      <c r="F36" s="212">
        <v>21414</v>
      </c>
      <c r="G36" s="212">
        <v>19942</v>
      </c>
      <c r="H36" s="212">
        <v>18476</v>
      </c>
      <c r="I36" s="212">
        <v>25227</v>
      </c>
    </row>
    <row r="37" spans="1:9" s="213" customFormat="1" ht="13.5" customHeight="1">
      <c r="A37" s="215" t="s">
        <v>93</v>
      </c>
      <c r="B37" s="212">
        <v>21151</v>
      </c>
      <c r="C37" s="212">
        <v>21783</v>
      </c>
      <c r="D37" s="212">
        <v>22540</v>
      </c>
      <c r="E37" s="212"/>
      <c r="F37" s="212">
        <v>23464</v>
      </c>
      <c r="G37" s="212">
        <v>22967</v>
      </c>
      <c r="H37" s="212">
        <v>24013</v>
      </c>
      <c r="I37" s="212">
        <v>24829</v>
      </c>
    </row>
    <row r="38" spans="1:9" s="213" customFormat="1" ht="13.5" customHeight="1">
      <c r="A38" s="211" t="s">
        <v>94</v>
      </c>
      <c r="B38" s="212">
        <v>6078</v>
      </c>
      <c r="C38" s="212">
        <v>6545</v>
      </c>
      <c r="D38" s="212">
        <v>6615</v>
      </c>
      <c r="E38" s="212"/>
      <c r="F38" s="212">
        <v>6106</v>
      </c>
      <c r="G38" s="212">
        <v>6594</v>
      </c>
      <c r="H38" s="212">
        <v>6059</v>
      </c>
      <c r="I38" s="212">
        <v>6474</v>
      </c>
    </row>
    <row r="39" spans="1:9" s="213" customFormat="1" ht="13.5" customHeight="1">
      <c r="A39" s="215" t="s">
        <v>95</v>
      </c>
      <c r="B39" s="212">
        <v>6647</v>
      </c>
      <c r="C39" s="212">
        <v>6647</v>
      </c>
      <c r="D39" s="212">
        <v>6647</v>
      </c>
      <c r="E39" s="212"/>
      <c r="F39" s="212">
        <v>6647</v>
      </c>
      <c r="G39" s="212">
        <v>6647</v>
      </c>
      <c r="H39" s="212">
        <v>6647</v>
      </c>
      <c r="I39" s="212">
        <v>6646</v>
      </c>
    </row>
    <row r="40" spans="1:9" s="213" customFormat="1" ht="13.5" customHeight="1">
      <c r="A40" s="215" t="s">
        <v>96</v>
      </c>
      <c r="B40" s="212">
        <v>41098</v>
      </c>
      <c r="C40" s="212">
        <v>41109</v>
      </c>
      <c r="D40" s="212">
        <v>41154</v>
      </c>
      <c r="E40" s="212"/>
      <c r="F40" s="212">
        <v>36962.15621</v>
      </c>
      <c r="G40" s="212">
        <v>8453</v>
      </c>
      <c r="H40" s="212">
        <v>8424</v>
      </c>
      <c r="I40" s="212">
        <v>8392.95092</v>
      </c>
    </row>
    <row r="41" spans="1:9" s="213" customFormat="1" ht="13.5" customHeight="1">
      <c r="A41" s="215" t="s">
        <v>110</v>
      </c>
      <c r="B41" s="212">
        <v>0</v>
      </c>
      <c r="C41" s="212">
        <v>0</v>
      </c>
      <c r="D41" s="212">
        <v>0</v>
      </c>
      <c r="E41" s="212"/>
      <c r="F41" s="212">
        <v>0</v>
      </c>
      <c r="G41" s="212">
        <v>31093</v>
      </c>
      <c r="H41" s="212">
        <v>31093</v>
      </c>
      <c r="I41" s="212">
        <v>31093</v>
      </c>
    </row>
    <row r="42" spans="1:9" s="213" customFormat="1" ht="13.5" customHeight="1">
      <c r="A42" s="215" t="s">
        <v>98</v>
      </c>
      <c r="B42" s="212">
        <v>-714</v>
      </c>
      <c r="C42" s="212">
        <v>-299</v>
      </c>
      <c r="D42" s="212">
        <v>-49</v>
      </c>
      <c r="E42" s="212"/>
      <c r="F42" s="212">
        <v>699</v>
      </c>
      <c r="G42" s="212">
        <v>934</v>
      </c>
      <c r="H42" s="212">
        <v>1283</v>
      </c>
      <c r="I42" s="212">
        <v>1120</v>
      </c>
    </row>
    <row r="43" spans="1:9" s="213" customFormat="1" ht="13.5" customHeight="1">
      <c r="A43" s="215" t="s">
        <v>54</v>
      </c>
      <c r="B43" s="212">
        <v>1063</v>
      </c>
      <c r="C43" s="212">
        <v>1041</v>
      </c>
      <c r="D43" s="212">
        <v>1460</v>
      </c>
      <c r="E43" s="212"/>
      <c r="F43" s="212">
        <v>2495.84379</v>
      </c>
      <c r="G43" s="212">
        <v>3248</v>
      </c>
      <c r="H43" s="212">
        <v>3223</v>
      </c>
      <c r="I43" s="212">
        <v>3088.04908</v>
      </c>
    </row>
    <row r="44" spans="1:9" s="213" customFormat="1" ht="13.5" customHeight="1">
      <c r="A44" s="215" t="s">
        <v>99</v>
      </c>
      <c r="B44" s="212">
        <v>3778</v>
      </c>
      <c r="C44" s="212">
        <v>3105</v>
      </c>
      <c r="D44" s="212">
        <v>1748</v>
      </c>
      <c r="E44" s="212"/>
      <c r="F44" s="212">
        <v>7250</v>
      </c>
      <c r="G44" s="212">
        <v>6746</v>
      </c>
      <c r="H44" s="212">
        <v>5286</v>
      </c>
      <c r="I44" s="212">
        <v>3966</v>
      </c>
    </row>
    <row r="45" spans="1:9" ht="4.5" customHeight="1">
      <c r="A45" s="129"/>
      <c r="B45" s="138"/>
      <c r="C45" s="138"/>
      <c r="D45" s="138"/>
      <c r="E45" s="138"/>
      <c r="F45" s="138"/>
      <c r="G45" s="138"/>
      <c r="H45" s="138"/>
      <c r="I45" s="144"/>
    </row>
    <row r="46" spans="1:9" ht="12.75">
      <c r="A46" s="62" t="s">
        <v>100</v>
      </c>
      <c r="B46" s="200">
        <f>SUM(B30:B45)</f>
        <v>633848</v>
      </c>
      <c r="C46" s="200">
        <f aca="true" t="shared" si="0" ref="C46:I46">SUM(C30:C45)</f>
        <v>627701</v>
      </c>
      <c r="D46" s="200">
        <f t="shared" si="0"/>
        <v>608778</v>
      </c>
      <c r="E46" s="200"/>
      <c r="F46" s="200">
        <f t="shared" si="0"/>
        <v>605344</v>
      </c>
      <c r="G46" s="200">
        <f t="shared" si="0"/>
        <v>613604</v>
      </c>
      <c r="H46" s="200">
        <f t="shared" si="0"/>
        <v>640224</v>
      </c>
      <c r="I46" s="200">
        <f t="shared" si="0"/>
        <v>635855</v>
      </c>
    </row>
    <row r="47" spans="1:9" ht="27" customHeight="1">
      <c r="A47" s="231" t="s">
        <v>119</v>
      </c>
      <c r="B47" s="231"/>
      <c r="C47" s="231"/>
      <c r="D47" s="231"/>
      <c r="E47" s="231"/>
      <c r="F47" s="231"/>
      <c r="G47" s="231"/>
      <c r="H47" s="231"/>
      <c r="I47" s="231"/>
    </row>
    <row r="48" spans="1:9" ht="27" customHeight="1" hidden="1">
      <c r="A48" s="246" t="s">
        <v>111</v>
      </c>
      <c r="B48" s="246"/>
      <c r="C48" s="246"/>
      <c r="D48" s="246"/>
      <c r="E48" s="246"/>
      <c r="F48" s="246"/>
      <c r="G48" s="246"/>
      <c r="H48" s="246"/>
      <c r="I48" s="246"/>
    </row>
    <row r="49" spans="4:9" ht="3" customHeight="1">
      <c r="D49" s="204"/>
      <c r="E49" s="205"/>
      <c r="F49" s="204"/>
      <c r="G49" s="204"/>
      <c r="H49" s="204"/>
      <c r="I49" s="204"/>
    </row>
  </sheetData>
  <mergeCells count="9">
    <mergeCell ref="A2:C2"/>
    <mergeCell ref="A12:A13"/>
    <mergeCell ref="B12:D12"/>
    <mergeCell ref="A6:I6"/>
    <mergeCell ref="A7:I7"/>
    <mergeCell ref="A48:I48"/>
    <mergeCell ref="A28:A29"/>
    <mergeCell ref="B28:D28"/>
    <mergeCell ref="A47:I47"/>
  </mergeCells>
  <printOptions/>
  <pageMargins left="0.75" right="0.75" top="1" bottom="1" header="0.5" footer="0.5"/>
  <pageSetup horizontalDpi="600" verticalDpi="600" orientation="portrait" paperSize="9" scale="90" r:id="rId2"/>
  <colBreaks count="1" manualBreakCount="1">
    <brk id="9" max="49" man="1"/>
  </colBreaks>
  <ignoredErrors>
    <ignoredError sqref="B12 B28" numberStoredAsText="1"/>
    <ignoredError sqref="B26:I27 B46 C46:D46 F46:I46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N24"/>
  <sheetViews>
    <sheetView showGridLines="0" tabSelected="1" zoomScaleSheetLayoutView="120" workbookViewId="0" topLeftCell="A1">
      <selection activeCell="A2" sqref="A2"/>
    </sheetView>
  </sheetViews>
  <sheetFormatPr defaultColWidth="9.140625" defaultRowHeight="12.75"/>
  <cols>
    <col min="1" max="1" width="18.8515625" style="11" customWidth="1"/>
    <col min="2" max="5" width="7.28125" style="1" customWidth="1"/>
    <col min="6" max="6" width="7.28125" style="2" customWidth="1"/>
    <col min="7" max="7" width="7.28125" style="3" customWidth="1"/>
    <col min="8" max="9" width="7.28125" style="1" customWidth="1"/>
    <col min="10" max="13" width="7.28125" style="2" customWidth="1"/>
    <col min="14" max="14" width="7.28125" style="2" hidden="1" customWidth="1"/>
    <col min="15" max="16384" width="9.140625" style="2" customWidth="1"/>
  </cols>
  <sheetData>
    <row r="1" ht="27">
      <c r="A1" s="226" t="s">
        <v>0</v>
      </c>
    </row>
    <row r="2" ht="12.75">
      <c r="A2" s="227"/>
    </row>
    <row r="3" ht="18.75">
      <c r="A3" s="219" t="s">
        <v>114</v>
      </c>
    </row>
    <row r="4" ht="18.75">
      <c r="A4" s="219"/>
    </row>
    <row r="5" spans="1:8" ht="9.75" customHeight="1">
      <c r="A5" s="4"/>
      <c r="B5" s="5"/>
      <c r="D5" s="5"/>
      <c r="H5" s="5"/>
    </row>
    <row r="6" spans="1:14" s="6" customFormat="1" ht="24.75" customHeight="1">
      <c r="A6" s="12" t="s">
        <v>18</v>
      </c>
      <c r="B6" s="256" t="s">
        <v>1</v>
      </c>
      <c r="C6" s="257"/>
      <c r="D6" s="254" t="s">
        <v>2</v>
      </c>
      <c r="E6" s="255"/>
      <c r="F6" s="256" t="s">
        <v>3</v>
      </c>
      <c r="G6" s="257"/>
      <c r="H6" s="252" t="s">
        <v>9</v>
      </c>
      <c r="I6" s="253"/>
      <c r="J6" s="252" t="s">
        <v>4</v>
      </c>
      <c r="K6" s="253"/>
      <c r="L6" s="252" t="s">
        <v>5</v>
      </c>
      <c r="M6" s="253"/>
      <c r="N6" s="253"/>
    </row>
    <row r="7" spans="1:14" s="6" customFormat="1" ht="21.75" customHeight="1">
      <c r="A7" s="13"/>
      <c r="B7" s="7" t="s">
        <v>6</v>
      </c>
      <c r="C7" s="7" t="s">
        <v>19</v>
      </c>
      <c r="D7" s="7" t="s">
        <v>6</v>
      </c>
      <c r="E7" s="7" t="s">
        <v>19</v>
      </c>
      <c r="F7" s="7" t="s">
        <v>6</v>
      </c>
      <c r="G7" s="7" t="s">
        <v>19</v>
      </c>
      <c r="H7" s="7" t="s">
        <v>6</v>
      </c>
      <c r="I7" s="7" t="s">
        <v>19</v>
      </c>
      <c r="J7" s="7" t="s">
        <v>6</v>
      </c>
      <c r="K7" s="7" t="s">
        <v>19</v>
      </c>
      <c r="L7" s="7" t="s">
        <v>6</v>
      </c>
      <c r="M7" s="7" t="s">
        <v>19</v>
      </c>
      <c r="N7" s="7" t="s">
        <v>16</v>
      </c>
    </row>
    <row r="8" spans="1:14" s="8" customFormat="1" ht="15" customHeight="1">
      <c r="A8" s="14" t="s">
        <v>10</v>
      </c>
      <c r="B8" s="15">
        <v>9426</v>
      </c>
      <c r="C8" s="15">
        <v>9619</v>
      </c>
      <c r="D8" s="15">
        <v>1808</v>
      </c>
      <c r="E8" s="15">
        <v>2219</v>
      </c>
      <c r="F8" s="15">
        <v>239</v>
      </c>
      <c r="G8" s="15">
        <v>219</v>
      </c>
      <c r="H8" s="15">
        <v>1668</v>
      </c>
      <c r="I8" s="15">
        <v>1494</v>
      </c>
      <c r="J8" s="15">
        <v>259</v>
      </c>
      <c r="K8" s="15">
        <v>288</v>
      </c>
      <c r="L8" s="15">
        <v>503</v>
      </c>
      <c r="M8" s="15">
        <v>543</v>
      </c>
      <c r="N8" s="15" t="e">
        <f>#REF!</f>
        <v>#REF!</v>
      </c>
    </row>
    <row r="9" spans="1:14" ht="12.75">
      <c r="A9" s="17" t="s">
        <v>11</v>
      </c>
      <c r="B9" s="15">
        <v>-4807</v>
      </c>
      <c r="C9" s="15">
        <v>-4998</v>
      </c>
      <c r="D9" s="15">
        <v>-681</v>
      </c>
      <c r="E9" s="15">
        <v>-701</v>
      </c>
      <c r="F9" s="15">
        <v>-67</v>
      </c>
      <c r="G9" s="15">
        <v>-70</v>
      </c>
      <c r="H9" s="15">
        <v>-887</v>
      </c>
      <c r="I9" s="15">
        <v>-776</v>
      </c>
      <c r="J9" s="15">
        <v>-113</v>
      </c>
      <c r="K9" s="15">
        <v>-128</v>
      </c>
      <c r="L9" s="15">
        <v>-247</v>
      </c>
      <c r="M9" s="15">
        <v>-254</v>
      </c>
      <c r="N9" s="15" t="e">
        <f>#REF!</f>
        <v>#REF!</v>
      </c>
    </row>
    <row r="10" spans="1:14" ht="12.75">
      <c r="A10" s="17" t="s">
        <v>12</v>
      </c>
      <c r="B10" s="15">
        <v>4619</v>
      </c>
      <c r="C10" s="15">
        <v>4621</v>
      </c>
      <c r="D10" s="15">
        <v>1127</v>
      </c>
      <c r="E10" s="15">
        <v>1518</v>
      </c>
      <c r="F10" s="15">
        <v>172</v>
      </c>
      <c r="G10" s="15">
        <v>149</v>
      </c>
      <c r="H10" s="15">
        <v>781</v>
      </c>
      <c r="I10" s="15">
        <v>718</v>
      </c>
      <c r="J10" s="15">
        <v>146</v>
      </c>
      <c r="K10" s="15">
        <v>160</v>
      </c>
      <c r="L10" s="15">
        <v>256</v>
      </c>
      <c r="M10" s="15">
        <v>289</v>
      </c>
      <c r="N10" s="15" t="e">
        <f>#REF!</f>
        <v>#REF!</v>
      </c>
    </row>
    <row r="11" spans="1:14" ht="7.5" customHeight="1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6" customFormat="1" ht="24.75" customHeight="1">
      <c r="A12" s="12" t="s">
        <v>20</v>
      </c>
      <c r="B12" s="256" t="s">
        <v>1</v>
      </c>
      <c r="C12" s="257"/>
      <c r="D12" s="254" t="s">
        <v>2</v>
      </c>
      <c r="E12" s="255"/>
      <c r="F12" s="256" t="s">
        <v>3</v>
      </c>
      <c r="G12" s="257"/>
      <c r="H12" s="252" t="s">
        <v>9</v>
      </c>
      <c r="I12" s="253"/>
      <c r="J12" s="252" t="s">
        <v>4</v>
      </c>
      <c r="K12" s="253"/>
      <c r="L12" s="252" t="s">
        <v>5</v>
      </c>
      <c r="M12" s="253"/>
      <c r="N12" s="253"/>
    </row>
    <row r="13" spans="1:14" s="6" customFormat="1" ht="21.75" customHeight="1">
      <c r="A13" s="13"/>
      <c r="B13" s="7" t="s">
        <v>6</v>
      </c>
      <c r="C13" s="9" t="s">
        <v>21</v>
      </c>
      <c r="D13" s="7" t="s">
        <v>6</v>
      </c>
      <c r="E13" s="9" t="s">
        <v>21</v>
      </c>
      <c r="F13" s="7" t="s">
        <v>6</v>
      </c>
      <c r="G13" s="9" t="s">
        <v>21</v>
      </c>
      <c r="H13" s="7" t="s">
        <v>6</v>
      </c>
      <c r="I13" s="9" t="s">
        <v>21</v>
      </c>
      <c r="J13" s="7" t="s">
        <v>6</v>
      </c>
      <c r="K13" s="9" t="s">
        <v>21</v>
      </c>
      <c r="L13" s="7" t="s">
        <v>6</v>
      </c>
      <c r="M13" s="9" t="s">
        <v>21</v>
      </c>
      <c r="N13" s="9" t="s">
        <v>17</v>
      </c>
    </row>
    <row r="14" spans="1:14" ht="12.75">
      <c r="A14" s="18" t="s">
        <v>13</v>
      </c>
      <c r="B14" s="229">
        <v>218530</v>
      </c>
      <c r="C14" s="229">
        <v>210087</v>
      </c>
      <c r="D14" s="229">
        <v>95475</v>
      </c>
      <c r="E14" s="229">
        <v>87880</v>
      </c>
      <c r="F14" s="229">
        <v>38398</v>
      </c>
      <c r="G14" s="229">
        <v>33906</v>
      </c>
      <c r="H14" s="229">
        <v>29393</v>
      </c>
      <c r="I14" s="229">
        <v>23725</v>
      </c>
      <c r="J14" s="229">
        <v>0</v>
      </c>
      <c r="K14" s="229">
        <v>8</v>
      </c>
      <c r="L14" s="229">
        <v>1608</v>
      </c>
      <c r="M14" s="229">
        <v>905</v>
      </c>
      <c r="N14" s="16" t="e">
        <f>#REF!</f>
        <v>#REF!</v>
      </c>
    </row>
    <row r="15" spans="1:14" ht="12.75" customHeight="1">
      <c r="A15" s="19" t="s">
        <v>112</v>
      </c>
      <c r="B15" s="16">
        <v>222645</v>
      </c>
      <c r="C15" s="16">
        <v>217454</v>
      </c>
      <c r="D15" s="16">
        <v>90877</v>
      </c>
      <c r="E15" s="16">
        <v>73762</v>
      </c>
      <c r="F15" s="16">
        <v>8504</v>
      </c>
      <c r="G15" s="16">
        <v>8282</v>
      </c>
      <c r="H15" s="16">
        <v>29800</v>
      </c>
      <c r="I15" s="16">
        <v>27210</v>
      </c>
      <c r="J15" s="16">
        <v>0</v>
      </c>
      <c r="K15" s="16">
        <v>3</v>
      </c>
      <c r="L15" s="16">
        <v>6736</v>
      </c>
      <c r="M15" s="16">
        <v>6999</v>
      </c>
      <c r="N15" s="16" t="e">
        <f>#REF!</f>
        <v>#REF!</v>
      </c>
    </row>
    <row r="16" spans="1:14" ht="7.5" customHeight="1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s="6" customFormat="1" ht="24.75" customHeight="1">
      <c r="A17" s="12" t="s">
        <v>14</v>
      </c>
      <c r="B17" s="256" t="s">
        <v>1</v>
      </c>
      <c r="C17" s="257"/>
      <c r="D17" s="254" t="s">
        <v>2</v>
      </c>
      <c r="E17" s="255"/>
      <c r="F17" s="256" t="s">
        <v>3</v>
      </c>
      <c r="G17" s="257"/>
      <c r="H17" s="252" t="s">
        <v>9</v>
      </c>
      <c r="I17" s="253"/>
      <c r="J17" s="252" t="s">
        <v>4</v>
      </c>
      <c r="K17" s="253"/>
      <c r="L17" s="252" t="s">
        <v>5</v>
      </c>
      <c r="M17" s="253"/>
      <c r="N17" s="253"/>
    </row>
    <row r="18" spans="1:14" s="6" customFormat="1" ht="21.75" customHeight="1">
      <c r="A18" s="13"/>
      <c r="B18" s="7" t="s">
        <v>6</v>
      </c>
      <c r="C18" s="7" t="s">
        <v>19</v>
      </c>
      <c r="D18" s="7" t="s">
        <v>6</v>
      </c>
      <c r="E18" s="7" t="s">
        <v>19</v>
      </c>
      <c r="F18" s="7" t="s">
        <v>6</v>
      </c>
      <c r="G18" s="7" t="s">
        <v>19</v>
      </c>
      <c r="H18" s="7" t="s">
        <v>6</v>
      </c>
      <c r="I18" s="7" t="s">
        <v>19</v>
      </c>
      <c r="J18" s="7" t="s">
        <v>6</v>
      </c>
      <c r="K18" s="7" t="s">
        <v>19</v>
      </c>
      <c r="L18" s="7" t="s">
        <v>6</v>
      </c>
      <c r="M18" s="7" t="s">
        <v>19</v>
      </c>
      <c r="N18" s="7" t="s">
        <v>8</v>
      </c>
    </row>
    <row r="19" spans="1:14" s="22" customFormat="1" ht="13.5" customHeight="1">
      <c r="A19" s="20" t="s">
        <v>15</v>
      </c>
      <c r="B19" s="21">
        <v>51</v>
      </c>
      <c r="C19" s="21">
        <v>52</v>
      </c>
      <c r="D19" s="21">
        <v>37.7</v>
      </c>
      <c r="E19" s="21">
        <v>31.6</v>
      </c>
      <c r="F19" s="21">
        <v>28</v>
      </c>
      <c r="G19" s="21">
        <v>32</v>
      </c>
      <c r="H19" s="21">
        <v>53.2</v>
      </c>
      <c r="I19" s="21">
        <v>51.9</v>
      </c>
      <c r="J19" s="21">
        <v>43.6</v>
      </c>
      <c r="K19" s="21">
        <v>44.4</v>
      </c>
      <c r="L19" s="21">
        <v>49.1</v>
      </c>
      <c r="M19" s="21">
        <v>46.8</v>
      </c>
      <c r="N19" s="21" t="e">
        <f>#REF!</f>
        <v>#REF!</v>
      </c>
    </row>
    <row r="20" spans="1:14" s="22" customFormat="1" ht="13.5" customHeight="1">
      <c r="A20" s="20" t="s">
        <v>22</v>
      </c>
      <c r="B20" s="21">
        <v>40.39505676655317</v>
      </c>
      <c r="C20" s="21">
        <v>45.18625091988523</v>
      </c>
      <c r="D20" s="21">
        <v>14.916648918662512</v>
      </c>
      <c r="E20" s="21">
        <v>25.73023551406482</v>
      </c>
      <c r="F20" s="21">
        <v>7.4037861802734275</v>
      </c>
      <c r="G20" s="21">
        <v>21.982516461044067</v>
      </c>
      <c r="H20" s="21">
        <v>42.46275717425794</v>
      </c>
      <c r="I20" s="21">
        <v>50.45428654783901</v>
      </c>
      <c r="J20" s="21">
        <v>177.69369852005624</v>
      </c>
      <c r="K20" s="21">
        <v>207.8301236717078</v>
      </c>
      <c r="L20" s="21">
        <v>86.34084417645191</v>
      </c>
      <c r="M20" s="21">
        <v>101.9217497478367</v>
      </c>
      <c r="N20" s="21" t="e">
        <f>#REF!</f>
        <v>#REF!</v>
      </c>
    </row>
    <row r="21" spans="1:14" s="22" customFormat="1" ht="21" customHeight="1">
      <c r="A21" s="23" t="s">
        <v>23</v>
      </c>
      <c r="B21" s="16">
        <v>1662</v>
      </c>
      <c r="C21" s="16">
        <v>1660</v>
      </c>
      <c r="D21" s="16">
        <v>55</v>
      </c>
      <c r="E21" s="16">
        <v>459</v>
      </c>
      <c r="F21" s="16">
        <v>-52</v>
      </c>
      <c r="G21" s="16">
        <v>22</v>
      </c>
      <c r="H21" s="16">
        <v>282</v>
      </c>
      <c r="I21" s="16">
        <v>301</v>
      </c>
      <c r="J21" s="16">
        <v>96</v>
      </c>
      <c r="K21" s="16">
        <v>100</v>
      </c>
      <c r="L21" s="16">
        <v>134</v>
      </c>
      <c r="M21" s="16">
        <v>176</v>
      </c>
      <c r="N21" s="16" t="e">
        <f>#REF!</f>
        <v>#REF!</v>
      </c>
    </row>
    <row r="22" spans="1:14" s="10" customFormat="1" ht="30" customHeight="1">
      <c r="A22" s="258" t="s">
        <v>120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</row>
    <row r="23" spans="1:14" s="10" customFormat="1" ht="15" customHeight="1" hidden="1">
      <c r="A23" s="262" t="s">
        <v>24</v>
      </c>
      <c r="B23" s="262"/>
      <c r="C23" s="262"/>
      <c r="D23" s="262"/>
      <c r="E23" s="24"/>
      <c r="F23" s="25"/>
      <c r="G23" s="26"/>
      <c r="H23" s="25"/>
      <c r="I23" s="25"/>
      <c r="J23" s="25"/>
      <c r="K23" s="25"/>
      <c r="L23" s="25"/>
      <c r="M23" s="25"/>
      <c r="N23" s="25"/>
    </row>
    <row r="24" spans="1:14" s="10" customFormat="1" ht="14.25" customHeight="1">
      <c r="A24" s="260" t="s">
        <v>25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</row>
  </sheetData>
  <sheetProtection/>
  <mergeCells count="21">
    <mergeCell ref="B6:C6"/>
    <mergeCell ref="A22:N22"/>
    <mergeCell ref="A24:N24"/>
    <mergeCell ref="A23:D23"/>
    <mergeCell ref="B17:C17"/>
    <mergeCell ref="D17:E17"/>
    <mergeCell ref="F17:G17"/>
    <mergeCell ref="H17:I17"/>
    <mergeCell ref="J17:K17"/>
    <mergeCell ref="L17:N17"/>
    <mergeCell ref="B12:C12"/>
    <mergeCell ref="D12:E12"/>
    <mergeCell ref="F12:G12"/>
    <mergeCell ref="H12:I12"/>
    <mergeCell ref="J12:K12"/>
    <mergeCell ref="L12:N12"/>
    <mergeCell ref="D6:E6"/>
    <mergeCell ref="F6:G6"/>
    <mergeCell ref="J6:K6"/>
    <mergeCell ref="H6:I6"/>
    <mergeCell ref="L6:N6"/>
  </mergeCells>
  <printOptions/>
  <pageMargins left="0.984251968503937" right="0.5905511811023623" top="0.984251968503937" bottom="0.984251968503937" header="0.5118110236220472" footer="0.5118110236220472"/>
  <pageSetup firstPageNumber="19" useFirstPageNumber="1"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Teresotti</dc:creator>
  <cp:keywords/>
  <dc:description/>
  <cp:lastModifiedBy>BH00062</cp:lastModifiedBy>
  <cp:lastPrinted>2008-11-10T16:19:05Z</cp:lastPrinted>
  <dcterms:created xsi:type="dcterms:W3CDTF">2008-11-10T11:10:30Z</dcterms:created>
  <dcterms:modified xsi:type="dcterms:W3CDTF">2008-11-11T12:20:27Z</dcterms:modified>
  <cp:category/>
  <cp:version/>
  <cp:contentType/>
  <cp:contentStatus/>
</cp:coreProperties>
</file>