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4\Tabelle\1Q24\"/>
    </mc:Choice>
  </mc:AlternateContent>
  <xr:revisionPtr revIDLastSave="0" documentId="13_ncr:1_{A26C15C3-7FD0-4939-BB52-A19001BA5713}" xr6:coauthVersionLast="47" xr6:coauthVersionMax="47" xr10:uidLastSave="{00000000-0000-0000-0000-000000000000}"/>
  <bookViews>
    <workbookView xWindow="-120" yWindow="-120" windowWidth="29040" windowHeight="15840" tabRatio="942" xr2:uid="{00000000-000D-0000-FFFF-FFFF00000000}"/>
  </bookViews>
  <sheets>
    <sheet name="Reclassified Stat. Income" sheetId="1" r:id="rId1"/>
    <sheet name="Quarterly Reclas. Stat. Income" sheetId="33" r:id="rId2"/>
    <sheet name="Reclassified Balance Sheet" sheetId="39" r:id="rId3"/>
    <sheet name="Quarterly Reclas. Balance Sheet" sheetId="40" r:id="rId4"/>
    <sheet name="Financial Highlights" sheetId="41" r:id="rId5"/>
    <sheet name="IFRS9_Commissioni nette" sheetId="37" state="hidden" r:id="rId6"/>
  </sheets>
  <definedNames>
    <definedName name="_xlnm.Print_Area" localSheetId="4">'Financial Highlights'!$A$1:$I$44</definedName>
    <definedName name="ENG" localSheetId="4">'Financial Highlights'!$A$5:$I$44</definedName>
    <definedName name="ENG" localSheetId="5">'IFRS9_Commissioni nette'!$A$29:$E$45</definedName>
    <definedName name="ENG" localSheetId="3">'Quarterly Reclas. Balance Sheet'!$A$5:$F$53</definedName>
    <definedName name="ENG" localSheetId="1">'Quarterly Reclas. Stat. Income'!$A$5:$F$31</definedName>
    <definedName name="ENG" localSheetId="2">'Reclassified Balance Sheet'!$A$5:$E$53</definedName>
    <definedName name="ENG" localSheetId="0">'Reclassified Stat. Income'!$A$5:$E$31</definedName>
    <definedName name="ITA" localSheetId="4">'Financial Highlights'!#REF!</definedName>
    <definedName name="ITA" localSheetId="5">'IFRS9_Commissioni nette'!$A$7:$E$23</definedName>
    <definedName name="ITA" localSheetId="3">'Quarterly Reclas. Balance Sheet'!#REF!</definedName>
    <definedName name="ITA" localSheetId="1">'Quarterly Reclas. Stat. Income'!#REF!</definedName>
    <definedName name="ITA" localSheetId="2">'Reclassified Balance Sheet'!#REF!</definedName>
    <definedName name="ITA" localSheetId="0">'Reclassified Stat. Income'!#REF!</definedName>
    <definedName name="Z_34C7A596_B358_486F_9D50_ABF994A403CB_.wvu.PrintArea" localSheetId="4" hidden="1">'Financial Highlights'!$A$1:$I$4</definedName>
    <definedName name="Z_4EB26B84_0220_4AB8_93DA_313411F88A36_.wvu.Cols" localSheetId="3" hidden="1">'Quarterly Reclas. Balance Sheet'!#REF!</definedName>
    <definedName name="Z_4EB26B84_0220_4AB8_93DA_313411F88A36_.wvu.Rows" localSheetId="3" hidden="1">'Quarterly Reclas. Balance Sheet'!#REF!,'Quarterly Reclas. Balance Sheet'!$47:$47</definedName>
    <definedName name="Z_4EB26B84_0220_4AB8_93DA_313411F88A36_.wvu.Rows" localSheetId="2" hidden="1">'Reclassified Balance Sheet'!#REF!,'Reclassified Balance Sheet'!#REF!,'Reclassified Balance Sheet'!$47:$47</definedName>
    <definedName name="Z_8562CDB7_27EA_4D1C_968C_03422A17CE65_.wvu.PrintArea" localSheetId="5" hidden="1">'IFRS9_Commissioni nette'!$A$1:$J$26</definedName>
    <definedName name="Z_8562CDB7_27EA_4D1C_968C_03422A17CE65_.wvu.PrintArea" localSheetId="1" hidden="1">'Quarterly Reclas. Stat. Income'!$A$1:$F$3</definedName>
    <definedName name="Z_8562CDB7_27EA_4D1C_968C_03422A17CE65_.wvu.PrintArea" localSheetId="0" hidden="1">'Reclassified Stat. Income'!$A$1:$E$4</definedName>
    <definedName name="Z_8562CDB7_27EA_4D1C_968C_03422A17CE65_.wvu.Rows" localSheetId="0" hidden="1">'Reclassified Stat. Income'!#REF!</definedName>
    <definedName name="Z_FD6F9ED2_7B42_4F88_8946_770FFD79512C_.wvu.PrintArea" localSheetId="4" hidden="1">'Financial Highlights'!$A$1:$I$4</definedName>
  </definedNames>
  <calcPr calcId="191029" fullPrecision="0"/>
  <customWorkbookViews>
    <customWorkbookView name="David Richard Climie - Visualizzazione personale" guid="{04E2F78C-2C6D-4636-88DF-7D2B3644025B}" mergeInterval="0" personalView="1" maximized="1" windowWidth="1020" windowHeight="652" tabRatio="942" activeSheetId="5"/>
    <customWorkbookView name="Maurizio Cogliati - Visualizzazione personale" guid="{145C12AD-9084-4AC7-B0C4-C08154DB65C1}" mergeInterval="0" personalView="1" maximized="1" windowWidth="1276" windowHeight="825" tabRatio="942" activeSheetId="33"/>
    <customWorkbookView name="Riccardo Botta - Visualizzazione personale" guid="{8562CDB7-27EA-4D1C-968C-03422A17CE65}" mergeInterval="0" personalView="1" maximized="1" windowWidth="1020" windowHeight="500" tabRatio="942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7" l="1"/>
  <c r="M11" i="37"/>
  <c r="M10" i="37"/>
  <c r="M9" i="37"/>
  <c r="C8" i="37"/>
  <c r="B8" i="37"/>
  <c r="L13" i="37" l="1"/>
  <c r="L12" i="37"/>
  <c r="L11" i="37"/>
  <c r="L10" i="37"/>
  <c r="L9" i="37"/>
  <c r="C30" i="37"/>
  <c r="B30" i="37"/>
  <c r="C38" i="37" l="1"/>
  <c r="C34" i="37"/>
  <c r="C35" i="37"/>
  <c r="C33" i="37"/>
  <c r="C41" i="37"/>
  <c r="C43" i="37"/>
  <c r="C37" i="37"/>
  <c r="C20" i="37"/>
  <c r="C39" i="37"/>
  <c r="C14" i="37"/>
  <c r="C32" i="37"/>
  <c r="C40" i="37"/>
  <c r="C22" i="37" l="1"/>
  <c r="C42" i="37"/>
  <c r="C36" i="37"/>
  <c r="C44" i="37" l="1"/>
  <c r="D16" i="37" l="1"/>
  <c r="D13" i="37"/>
  <c r="D10" i="37"/>
  <c r="D15" i="37"/>
  <c r="D19" i="37"/>
  <c r="D11" i="37"/>
  <c r="D18" i="37"/>
  <c r="D12" i="37"/>
  <c r="D21" i="37"/>
  <c r="D17" i="37"/>
  <c r="B41" i="37"/>
  <c r="D41" i="37" s="1"/>
  <c r="E41" i="37" s="1"/>
  <c r="B33" i="37"/>
  <c r="D33" i="37" s="1"/>
  <c r="E33" i="37" s="1"/>
  <c r="B35" i="37"/>
  <c r="D35" i="37" s="1"/>
  <c r="E35" i="37" s="1"/>
  <c r="B43" i="37"/>
  <c r="D43" i="37" s="1"/>
  <c r="E43" i="37" s="1"/>
  <c r="B40" i="37"/>
  <c r="D40" i="37" s="1"/>
  <c r="E40" i="37" s="1"/>
  <c r="B37" i="37"/>
  <c r="D37" i="37" s="1"/>
  <c r="E37" i="37" s="1"/>
  <c r="B20" i="37"/>
  <c r="B38" i="37"/>
  <c r="D38" i="37" s="1"/>
  <c r="E38" i="37" s="1"/>
  <c r="B34" i="37"/>
  <c r="D34" i="37" s="1"/>
  <c r="E34" i="37" s="1"/>
  <c r="B39" i="37"/>
  <c r="D39" i="37" s="1"/>
  <c r="E39" i="37" s="1"/>
  <c r="B14" i="37"/>
  <c r="B32" i="37"/>
  <c r="D32" i="37" s="1"/>
  <c r="E32" i="37" s="1"/>
  <c r="E18" i="37" l="1"/>
  <c r="E11" i="37"/>
  <c r="E15" i="37"/>
  <c r="E10" i="37"/>
  <c r="E19" i="37"/>
  <c r="E17" i="37"/>
  <c r="E13" i="37"/>
  <c r="E21" i="37"/>
  <c r="E16" i="37"/>
  <c r="E12" i="37"/>
  <c r="D14" i="37"/>
  <c r="D20" i="37"/>
  <c r="B22" i="37"/>
  <c r="B42" i="37"/>
  <c r="D42" i="37" s="1"/>
  <c r="E42" i="37" s="1"/>
  <c r="B36" i="37"/>
  <c r="D36" i="37" s="1"/>
  <c r="E36" i="37" s="1"/>
  <c r="E14" i="37" l="1"/>
  <c r="E20" i="37"/>
  <c r="D22" i="37"/>
  <c r="B44" i="37"/>
  <c r="D44" i="37" s="1"/>
  <c r="E44" i="37" s="1"/>
  <c r="E22" i="37" l="1"/>
  <c r="M13" i="37" l="1"/>
</calcChain>
</file>

<file path=xl/sharedStrings.xml><?xml version="1.0" encoding="utf-8"?>
<sst xmlns="http://schemas.openxmlformats.org/spreadsheetml/2006/main" count="288" uniqueCount="151">
  <si>
    <t>Servizi di incasso e pagamento</t>
  </si>
  <si>
    <t>Conti correnti</t>
  </si>
  <si>
    <t>Servizio Bancomat e carte di credito</t>
  </si>
  <si>
    <t>Intermediazione e collocamento titoli</t>
  </si>
  <si>
    <t>Intermediazione valute</t>
  </si>
  <si>
    <t>Gestioni patrimoniali</t>
  </si>
  <si>
    <t>Distribuzione prodotti assicurativi</t>
  </si>
  <si>
    <t>Collection and payment services</t>
  </si>
  <si>
    <t>Current accounts</t>
  </si>
  <si>
    <t>Dealing and placement of securities</t>
  </si>
  <si>
    <t>Portfolio management</t>
  </si>
  <si>
    <t>Distribution of insurance products</t>
  </si>
  <si>
    <t>GRUPPO INTESA SANPAOLO</t>
  </si>
  <si>
    <t>%</t>
  </si>
  <si>
    <t>Commissioni nette</t>
  </si>
  <si>
    <t>assolute</t>
  </si>
  <si>
    <t>Voci</t>
  </si>
  <si>
    <t xml:space="preserve">Adjustments to property, equipment and intangible assets </t>
  </si>
  <si>
    <t>Altre commissioni nette</t>
  </si>
  <si>
    <t>Attività bancaria commerciale</t>
  </si>
  <si>
    <t>Net interest income</t>
  </si>
  <si>
    <t>Operating costs</t>
  </si>
  <si>
    <t>Operating margin</t>
  </si>
  <si>
    <t>Minority interests</t>
  </si>
  <si>
    <t>Net fee and commission income</t>
  </si>
  <si>
    <t>amount</t>
  </si>
  <si>
    <t>Personnel expenses</t>
  </si>
  <si>
    <t>Quarterly development of the reclassified consolidated statement of income</t>
  </si>
  <si>
    <t>Commercial banking activities</t>
  </si>
  <si>
    <t>Management, dealing and consultancy activities</t>
  </si>
  <si>
    <t>Other net fee and commission income</t>
  </si>
  <si>
    <t>Administrative expenses</t>
  </si>
  <si>
    <t>Changes</t>
  </si>
  <si>
    <t>Fourth
quarter</t>
  </si>
  <si>
    <t>Third
quarter</t>
  </si>
  <si>
    <t>Second
quarter</t>
  </si>
  <si>
    <t>First
quarter</t>
  </si>
  <si>
    <t>Credit and debit cards</t>
  </si>
  <si>
    <t xml:space="preserve">Other </t>
  </si>
  <si>
    <t>Reclassified consolidated statement of income</t>
  </si>
  <si>
    <t>Currency dealing</t>
  </si>
  <si>
    <t>Altre commissioni intermediazione / gestione</t>
  </si>
  <si>
    <t>Attività di gestione, intermediazione e consulenza</t>
  </si>
  <si>
    <t xml:space="preserve">First
quarter </t>
  </si>
  <si>
    <t>Effect of purchase price allocation (net of tax)</t>
  </si>
  <si>
    <t>(millions of euro)</t>
  </si>
  <si>
    <t>Charges (net of tax) for integration and exit incentives</t>
  </si>
  <si>
    <t>Net income (loss)</t>
  </si>
  <si>
    <t>Garanzie rilasciate / ricevute</t>
  </si>
  <si>
    <t>Guarantees given / received</t>
  </si>
  <si>
    <t>Impairment (net of tax) of goodwill and other intangible assets</t>
  </si>
  <si>
    <t>Other income (expenses)</t>
  </si>
  <si>
    <t>Income (Loss) from discontinued operations</t>
  </si>
  <si>
    <t>Gross income (loss)</t>
  </si>
  <si>
    <t>Taxes on income</t>
  </si>
  <si>
    <t xml:space="preserve">Levies and other charges concerning the banking industry (net of tax) </t>
  </si>
  <si>
    <r>
      <rPr>
        <b/>
        <sz val="10"/>
        <color rgb="FFFF0000"/>
        <rFont val="Arial"/>
        <family val="2"/>
      </rPr>
      <t>IFRS9</t>
    </r>
    <r>
      <rPr>
        <b/>
        <sz val="10"/>
        <color rgb="FF7030A0"/>
        <rFont val="Arial"/>
        <family val="2"/>
      </rPr>
      <t>_Commissioni nette</t>
    </r>
  </si>
  <si>
    <t>Operating income</t>
  </si>
  <si>
    <t>Other operating income (expenses)</t>
  </si>
  <si>
    <t>Other net provisions and net impairment losses on other assets</t>
  </si>
  <si>
    <t>Dati riesposti, ove necessario e se materiali, per tenere conto delle variazioni intervenute nel perimetro di consolidamento.</t>
  </si>
  <si>
    <t>Figures restated, where necessary and material, considering the changes in the scope of consolidation.</t>
  </si>
  <si>
    <t xml:space="preserve">DATI PER GRAFICO </t>
  </si>
  <si>
    <t xml:space="preserve">             Changes
 </t>
  </si>
  <si>
    <t>Commissioni Nette</t>
  </si>
  <si>
    <t xml:space="preserve">Figures restated, where necessary and material, considering the changes in the scope of consolidation. </t>
  </si>
  <si>
    <r>
      <t xml:space="preserve">Evoluzione trimestrale 
Commissioni nette 
</t>
    </r>
    <r>
      <rPr>
        <sz val="6"/>
        <color indexed="18"/>
        <rFont val="Arial"/>
        <family val="2"/>
      </rPr>
      <t xml:space="preserve"> (milioni di euro)</t>
    </r>
  </si>
  <si>
    <r>
      <t xml:space="preserve">Quarterly development 
Net fee and commission income 
</t>
    </r>
    <r>
      <rPr>
        <sz val="6"/>
        <color rgb="FF000080"/>
        <rFont val="Arial"/>
        <family val="2"/>
      </rPr>
      <t>(millions of euro)</t>
    </r>
  </si>
  <si>
    <t>31.03.2023</t>
  </si>
  <si>
    <t>2023</t>
  </si>
  <si>
    <t xml:space="preserve">  Variazioni</t>
  </si>
  <si>
    <t>Income from insurance business</t>
  </si>
  <si>
    <t>Net adjustments to loans</t>
  </si>
  <si>
    <t>31.03.2024</t>
  </si>
  <si>
    <t>2024</t>
  </si>
  <si>
    <t>Profits (Losses) on financial assets and liabilities at fair value</t>
  </si>
  <si>
    <t>31.12.2023</t>
  </si>
  <si>
    <t xml:space="preserve">Reclassified consolidated balance sheet </t>
  </si>
  <si>
    <t>Assets</t>
  </si>
  <si>
    <t xml:space="preserve">             Changes</t>
  </si>
  <si>
    <t>Cash and cash equivalents</t>
  </si>
  <si>
    <t>Due from banks</t>
  </si>
  <si>
    <t>Loans to customers</t>
  </si>
  <si>
    <t>Loans to customers measured at amortised cost</t>
  </si>
  <si>
    <t>Loans to customers measured at fair value through other comprehensive income and through profit or loss</t>
  </si>
  <si>
    <t>Financial assets measured at amortised cost which do not constitute loans</t>
  </si>
  <si>
    <t>Financial assets measured at fair value through profit or loss</t>
  </si>
  <si>
    <t>Financial assets measured at fair value through other comprehensive income</t>
  </si>
  <si>
    <t>Financial assets pertaining to insurance companies measured at amortised cost</t>
  </si>
  <si>
    <t>Financial assets pertaining to insurance companies measured at fair value through profit or loss</t>
  </si>
  <si>
    <t>Financial assets pertaining to insurance companies measured at fair value through other comprehensive income</t>
  </si>
  <si>
    <t>Investments in associates and companies subject to joint control</t>
  </si>
  <si>
    <t>Property, equipment and intangible assets</t>
  </si>
  <si>
    <t>Assets owned</t>
  </si>
  <si>
    <t>Rights of use acquired under leases</t>
  </si>
  <si>
    <t>Tax assets</t>
  </si>
  <si>
    <t>Non-current assets held for sale and discontinued operations</t>
  </si>
  <si>
    <t>Other assets</t>
  </si>
  <si>
    <t>Total Assets</t>
  </si>
  <si>
    <t>Liabilities</t>
  </si>
  <si>
    <t xml:space="preserve">              Changes</t>
  </si>
  <si>
    <t>Due to banks at amortised cost</t>
  </si>
  <si>
    <t>Due to customers at amortised cost and securities issued</t>
  </si>
  <si>
    <t xml:space="preserve">Financial liabilities held for trading </t>
  </si>
  <si>
    <t>Financial liabilities designated at fair value</t>
  </si>
  <si>
    <t>Financial liabilities at amortised cost pertaining to insurance companies</t>
  </si>
  <si>
    <t xml:space="preserve">Financial liabilities held for trading pertaining to insurance companies </t>
  </si>
  <si>
    <t>Financial liabilities designated at fair value pertaining to insurance companies</t>
  </si>
  <si>
    <t>Tax liabilities</t>
  </si>
  <si>
    <t>Liabilities associated with non-current assets held for sale and discontinued operations</t>
  </si>
  <si>
    <t>Other liabilities</t>
  </si>
  <si>
    <t>of which lease payables</t>
  </si>
  <si>
    <t>Insurance liabilities</t>
  </si>
  <si>
    <t>Allowances for risks and charges</t>
  </si>
  <si>
    <t>of which allowances for commitments and financial guarantees given</t>
  </si>
  <si>
    <t>Share capital</t>
  </si>
  <si>
    <t>Reserves</t>
  </si>
  <si>
    <t>Valuation reserves</t>
  </si>
  <si>
    <t xml:space="preserve">Valuation reserves pertaining to insurance companies </t>
  </si>
  <si>
    <t>Interim dividend</t>
  </si>
  <si>
    <t>Equity instruments</t>
  </si>
  <si>
    <t>Total liabilities and shareholders' equity</t>
  </si>
  <si>
    <t>Figures restated, where necessary and material, considering the changes in the scope of consolidation and discontinued operations.</t>
  </si>
  <si>
    <t xml:space="preserve"> </t>
  </si>
  <si>
    <r>
      <t xml:space="preserve">31/3  </t>
    </r>
    <r>
      <rPr>
        <sz val="7"/>
        <rFont val="Frutiger LT 45 Light"/>
        <family val="2"/>
      </rPr>
      <t/>
    </r>
  </si>
  <si>
    <t>31/12</t>
  </si>
  <si>
    <t>30/9</t>
  </si>
  <si>
    <t>30/6</t>
  </si>
  <si>
    <t>31/3</t>
  </si>
  <si>
    <t>Quarterly development of the reclassified consolidated balance sheet</t>
  </si>
  <si>
    <t xml:space="preserve">30/9
</t>
  </si>
  <si>
    <t xml:space="preserve">Liabilities </t>
  </si>
  <si>
    <t>Total Liabilities and Shareholders' Equity</t>
  </si>
  <si>
    <t xml:space="preserve">Figures restated, where necessary and material, considering the changes in the scope of consolidation and discontinued operations. </t>
  </si>
  <si>
    <t>Banca
dei
Territori</t>
  </si>
  <si>
    <t>IMI Corporate &amp; Investment Banking</t>
  </si>
  <si>
    <t>International Subsidiary Banks</t>
  </si>
  <si>
    <t>Private
Banking</t>
  </si>
  <si>
    <t>Asset
Management</t>
  </si>
  <si>
    <t>Insurance</t>
  </si>
  <si>
    <t xml:space="preserve">Breakdown of financial highlights by business area </t>
  </si>
  <si>
    <t>Corporate
Centre</t>
  </si>
  <si>
    <t>Total</t>
  </si>
  <si>
    <t>% change</t>
  </si>
  <si>
    <t>IMI Corporate &amp;
 Investment Banking</t>
  </si>
  <si>
    <t xml:space="preserve">Loans to customers </t>
  </si>
  <si>
    <t>Direct deposits from banking business</t>
  </si>
  <si>
    <t>Risk-weighted assets</t>
  </si>
  <si>
    <t>Absorbed capital</t>
  </si>
  <si>
    <t>Figures restated, where necessary and material, considering the changes in the scope of consolidation and in business unit constituents and discontinued operations.</t>
  </si>
  <si>
    <t>Intesa Sanpaolo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</si>
</sst>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€_-;\-* #,##0\ _€_-;_-* &quot;-&quot;\ _€_-;_-@_-"/>
    <numFmt numFmtId="165" formatCode="_-* #,##0.00\ _€_-;\-* #,##0.00\ _€_-;_-* &quot;-&quot;??\ _€_-;_-@_-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#,##0.0"/>
    <numFmt numFmtId="169" formatCode="General_)"/>
    <numFmt numFmtId="170" formatCode="&quot;L.&quot;#,##0_);[Red]\(&quot;L.&quot;#,##0\)"/>
    <numFmt numFmtId="171" formatCode="_-[$€-2]\ * #,##0.00_-;\-[$€-2]\ * #,##0.00_-;_-[$€-2]\ * &quot;-&quot;??_-"/>
    <numFmt numFmtId="172" formatCode="#,##0;\-#,##0;\-"/>
    <numFmt numFmtId="173" formatCode="#,##0;\-#,##0;\-\ "/>
    <numFmt numFmtId="174" formatCode="#,##0.0;\-#,##0.0;\-"/>
    <numFmt numFmtId="175" formatCode="_-* #,##0\ _€_-;\-* #,##0\ _€_-;_-* &quot;-&quot;??\ _€_-;_-@_-"/>
  </numFmts>
  <fonts count="6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u/>
      <sz val="12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rgb="FFFF0000"/>
      <name val="Arial"/>
      <family val="2"/>
    </font>
    <font>
      <sz val="7.5"/>
      <color indexed="18"/>
      <name val="Arial"/>
      <family val="2"/>
    </font>
    <font>
      <b/>
      <sz val="8"/>
      <color indexed="10"/>
      <name val="Arial"/>
      <family val="2"/>
    </font>
    <font>
      <sz val="7"/>
      <color indexed="18"/>
      <name val="Arial"/>
      <family val="2"/>
    </font>
    <font>
      <vertAlign val="superscript"/>
      <sz val="7"/>
      <color indexed="18"/>
      <name val="Arial"/>
      <family val="2"/>
    </font>
    <font>
      <sz val="6.5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18"/>
      <name val="Arial"/>
      <family val="2"/>
    </font>
    <font>
      <b/>
      <sz val="7.5"/>
      <color indexed="18"/>
      <name val="Arial"/>
      <family val="2"/>
    </font>
    <font>
      <sz val="7.5"/>
      <color rgb="FF000080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sz val="11"/>
      <color indexed="18"/>
      <name val="Arial"/>
      <family val="2"/>
    </font>
    <font>
      <sz val="6.5"/>
      <color rgb="FF000080"/>
      <name val="Arial"/>
      <family val="2"/>
    </font>
    <font>
      <vertAlign val="superscript"/>
      <sz val="10"/>
      <color indexed="18"/>
      <name val="Arial"/>
      <family val="2"/>
    </font>
    <font>
      <sz val="7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b/>
      <sz val="7.5"/>
      <color rgb="FF00007F"/>
      <name val="Arial"/>
      <family val="2"/>
    </font>
    <font>
      <b/>
      <sz val="10"/>
      <color rgb="FF7030A0"/>
      <name val="Arial"/>
      <family val="2"/>
    </font>
    <font>
      <sz val="6"/>
      <color rgb="FF000080"/>
      <name val="Arial"/>
      <family val="2"/>
    </font>
    <font>
      <i/>
      <u/>
      <sz val="7.5"/>
      <color indexed="18"/>
      <name val="Arial"/>
      <family val="2"/>
    </font>
    <font>
      <b/>
      <sz val="6"/>
      <color rgb="FF000080"/>
      <name val="Arial"/>
      <family val="2"/>
    </font>
    <font>
      <b/>
      <sz val="7"/>
      <color rgb="FF00007F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color rgb="FF000080"/>
      <name val="Arial"/>
      <family val="2"/>
    </font>
    <font>
      <i/>
      <sz val="8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i/>
      <sz val="8"/>
      <color indexed="9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b/>
      <sz val="6.5"/>
      <color rgb="FF000080"/>
      <name val="Arial"/>
      <family val="2"/>
    </font>
    <font>
      <sz val="7"/>
      <name val="Frutiger LT 45 Light"/>
      <family val="2"/>
    </font>
    <font>
      <sz val="6.5"/>
      <color rgb="FF00007F"/>
      <name val="Arial"/>
      <family val="2"/>
    </font>
    <font>
      <i/>
      <sz val="6.5"/>
      <color rgb="FF000080"/>
      <name val="Arial"/>
      <family val="2"/>
    </font>
    <font>
      <b/>
      <sz val="6.5"/>
      <color indexed="18"/>
      <name val="Arial"/>
      <family val="2"/>
    </font>
    <font>
      <i/>
      <sz val="6.5"/>
      <color indexed="18"/>
      <name val="Arial"/>
      <family val="2"/>
    </font>
    <font>
      <sz val="7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9"/>
      <color rgb="FF000080"/>
      <name val="Arial"/>
      <family val="2"/>
    </font>
    <font>
      <vertAlign val="superscript"/>
      <sz val="9"/>
      <color rgb="FF000080"/>
      <name val="Frutiger LT 45 Light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5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hair">
        <color rgb="FF0070C0"/>
      </bottom>
      <diagonal/>
    </border>
  </borders>
  <cellStyleXfs count="38">
    <xf numFmtId="15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>
      <alignment horizontal="center" vertical="center"/>
    </xf>
    <xf numFmtId="165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5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5" fontId="39" fillId="0" borderId="0"/>
    <xf numFmtId="4" fontId="1" fillId="0" borderId="0">
      <alignment horizontal="center" vertical="center"/>
    </xf>
    <xf numFmtId="0" fontId="1" fillId="0" borderId="0"/>
    <xf numFmtId="15" fontId="1" fillId="0" borderId="0"/>
    <xf numFmtId="164" fontId="1" fillId="0" borderId="0" applyFont="0" applyFill="0" applyBorder="0" applyAlignment="0" applyProtection="0"/>
    <xf numFmtId="0" fontId="59" fillId="0" borderId="0"/>
    <xf numFmtId="4" fontId="1" fillId="0" borderId="0">
      <alignment horizontal="center" vertical="center"/>
    </xf>
  </cellStyleXfs>
  <cellXfs count="295">
    <xf numFmtId="15" fontId="0" fillId="0" borderId="0" xfId="0"/>
    <xf numFmtId="168" fontId="5" fillId="0" borderId="0" xfId="16" applyNumberFormat="1" applyFont="1" applyBorder="1" applyAlignment="1" applyProtection="1">
      <alignment horizontal="right"/>
      <protection locked="0"/>
    </xf>
    <xf numFmtId="174" fontId="6" fillId="0" borderId="0" xfId="0" applyNumberFormat="1" applyFont="1" applyProtection="1">
      <protection locked="0"/>
    </xf>
    <xf numFmtId="15" fontId="6" fillId="0" borderId="0" xfId="0" applyFont="1" applyProtection="1"/>
    <xf numFmtId="15" fontId="5" fillId="0" borderId="0" xfId="0" applyFont="1" applyBorder="1" applyProtection="1">
      <protection locked="0"/>
    </xf>
    <xf numFmtId="15" fontId="6" fillId="0" borderId="0" xfId="0" applyFont="1" applyAlignment="1" applyProtection="1">
      <protection locked="0"/>
    </xf>
    <xf numFmtId="15" fontId="11" fillId="4" borderId="0" xfId="0" applyFont="1" applyFill="1" applyAlignment="1" applyProtection="1">
      <alignment horizontal="center" vertical="center"/>
      <protection locked="0"/>
    </xf>
    <xf numFmtId="15" fontId="6" fillId="0" borderId="0" xfId="0" applyFont="1" applyBorder="1" applyProtection="1">
      <protection locked="0"/>
    </xf>
    <xf numFmtId="3" fontId="15" fillId="0" borderId="0" xfId="16" applyNumberFormat="1" applyFont="1" applyFill="1" applyBorder="1" applyAlignment="1" applyProtection="1">
      <protection locked="0"/>
    </xf>
    <xf numFmtId="168" fontId="15" fillId="0" borderId="0" xfId="16" applyNumberFormat="1" applyFont="1" applyFill="1" applyBorder="1" applyAlignment="1" applyProtection="1">
      <protection locked="0"/>
    </xf>
    <xf numFmtId="168" fontId="15" fillId="0" borderId="0" xfId="16" applyNumberFormat="1" applyFont="1" applyFill="1" applyBorder="1" applyAlignment="1" applyProtection="1">
      <alignment horizontal="left"/>
    </xf>
    <xf numFmtId="168" fontId="15" fillId="0" borderId="0" xfId="16" applyNumberFormat="1" applyFont="1" applyBorder="1" applyAlignment="1" applyProtection="1">
      <alignment horizontal="left"/>
    </xf>
    <xf numFmtId="3" fontId="15" fillId="0" borderId="0" xfId="16" applyNumberFormat="1" applyFont="1" applyBorder="1" applyAlignment="1" applyProtection="1">
      <protection locked="0"/>
    </xf>
    <xf numFmtId="174" fontId="15" fillId="0" borderId="0" xfId="16" applyNumberFormat="1" applyFont="1" applyBorder="1" applyAlignment="1" applyProtection="1">
      <protection locked="0"/>
    </xf>
    <xf numFmtId="15" fontId="11" fillId="0" borderId="0" xfId="0" applyFont="1" applyProtection="1">
      <protection locked="0"/>
    </xf>
    <xf numFmtId="15" fontId="15" fillId="0" borderId="0" xfId="0" applyFont="1" applyProtection="1">
      <protection locked="0"/>
    </xf>
    <xf numFmtId="173" fontId="15" fillId="0" borderId="0" xfId="16" applyNumberFormat="1" applyFont="1" applyBorder="1" applyAlignment="1" applyProtection="1">
      <protection locked="0"/>
    </xf>
    <xf numFmtId="15" fontId="18" fillId="0" borderId="0" xfId="0" applyFont="1" applyFill="1" applyProtection="1">
      <protection locked="0"/>
    </xf>
    <xf numFmtId="0" fontId="6" fillId="0" borderId="0" xfId="13" applyFont="1" applyProtection="1">
      <protection locked="0"/>
    </xf>
    <xf numFmtId="3" fontId="15" fillId="3" borderId="0" xfId="16" quotePrefix="1" applyNumberFormat="1" applyFont="1" applyFill="1" applyBorder="1" applyAlignment="1" applyProtection="1">
      <alignment horizontal="left"/>
    </xf>
    <xf numFmtId="172" fontId="15" fillId="3" borderId="0" xfId="16" applyNumberFormat="1" applyFont="1" applyFill="1" applyBorder="1" applyAlignment="1" applyProtection="1">
      <protection locked="0"/>
    </xf>
    <xf numFmtId="172" fontId="21" fillId="0" borderId="0" xfId="16" applyNumberFormat="1" applyFont="1" applyBorder="1" applyAlignment="1" applyProtection="1">
      <protection locked="0"/>
    </xf>
    <xf numFmtId="172" fontId="13" fillId="0" borderId="0" xfId="16" applyNumberFormat="1" applyFont="1" applyFill="1" applyBorder="1" applyAlignment="1" applyProtection="1">
      <protection locked="0"/>
    </xf>
    <xf numFmtId="172" fontId="13" fillId="0" borderId="0" xfId="16" applyNumberFormat="1" applyFont="1" applyBorder="1" applyAlignment="1" applyProtection="1">
      <protection locked="0"/>
    </xf>
    <xf numFmtId="174" fontId="13" fillId="0" borderId="0" xfId="14" applyNumberFormat="1" applyFont="1" applyFill="1" applyBorder="1" applyProtection="1"/>
    <xf numFmtId="0" fontId="16" fillId="0" borderId="0" xfId="18" quotePrefix="1" applyFont="1" applyBorder="1" applyAlignment="1">
      <alignment horizontal="left" wrapText="1"/>
    </xf>
    <xf numFmtId="15" fontId="6" fillId="2" borderId="0" xfId="0" applyFont="1" applyFill="1" applyProtection="1">
      <protection locked="0"/>
    </xf>
    <xf numFmtId="15" fontId="6" fillId="2" borderId="0" xfId="0" applyFont="1" applyFill="1" applyAlignment="1" applyProtection="1">
      <protection locked="0"/>
    </xf>
    <xf numFmtId="174" fontId="6" fillId="2" borderId="0" xfId="0" applyNumberFormat="1" applyFont="1" applyFill="1" applyAlignment="1" applyProtection="1">
      <protection locked="0"/>
    </xf>
    <xf numFmtId="168" fontId="8" fillId="2" borderId="0" xfId="16" applyNumberFormat="1" applyFont="1" applyFill="1" applyBorder="1" applyAlignment="1" applyProtection="1">
      <alignment horizontal="left"/>
    </xf>
    <xf numFmtId="38" fontId="19" fillId="2" borderId="0" xfId="19" applyNumberFormat="1" applyFont="1" applyFill="1" applyProtection="1">
      <protection locked="0"/>
    </xf>
    <xf numFmtId="38" fontId="19" fillId="2" borderId="0" xfId="19" applyNumberFormat="1" applyFont="1" applyFill="1" applyAlignment="1" applyProtection="1">
      <protection locked="0"/>
    </xf>
    <xf numFmtId="174" fontId="19" fillId="2" borderId="0" xfId="19" applyNumberFormat="1" applyFont="1" applyFill="1" applyAlignment="1" applyProtection="1">
      <protection locked="0"/>
    </xf>
    <xf numFmtId="15" fontId="7" fillId="2" borderId="0" xfId="0" applyFont="1" applyFill="1" applyProtection="1">
      <protection locked="0"/>
    </xf>
    <xf numFmtId="174" fontId="15" fillId="0" borderId="0" xfId="16" applyNumberFormat="1" applyFont="1" applyFill="1" applyBorder="1" applyAlignment="1" applyProtection="1">
      <alignment horizontal="right"/>
      <protection locked="0"/>
    </xf>
    <xf numFmtId="15" fontId="15" fillId="2" borderId="0" xfId="0" applyFont="1" applyFill="1" applyBorder="1" applyAlignment="1" applyProtection="1">
      <protection locked="0"/>
    </xf>
    <xf numFmtId="174" fontId="16" fillId="0" borderId="0" xfId="18" quotePrefix="1" applyNumberFormat="1" applyFont="1" applyBorder="1" applyAlignment="1">
      <alignment horizontal="left" wrapText="1"/>
    </xf>
    <xf numFmtId="174" fontId="5" fillId="2" borderId="0" xfId="16" applyNumberFormat="1" applyFont="1" applyFill="1" applyBorder="1" applyAlignment="1" applyProtection="1">
      <alignment horizontal="center"/>
      <protection locked="0"/>
    </xf>
    <xf numFmtId="168" fontId="5" fillId="2" borderId="0" xfId="16" applyNumberFormat="1" applyFont="1" applyFill="1" applyBorder="1" applyAlignment="1" applyProtection="1">
      <alignment horizontal="center"/>
      <protection locked="0"/>
    </xf>
    <xf numFmtId="15" fontId="13" fillId="2" borderId="0" xfId="0" applyFont="1" applyFill="1" applyProtection="1">
      <protection locked="0"/>
    </xf>
    <xf numFmtId="0" fontId="16" fillId="0" borderId="0" xfId="18" quotePrefix="1" applyFont="1" applyFill="1" applyBorder="1" applyAlignment="1">
      <alignment horizontal="left" wrapText="1"/>
    </xf>
    <xf numFmtId="15" fontId="5" fillId="0" borderId="0" xfId="0" applyFont="1" applyFill="1" applyBorder="1" applyAlignment="1">
      <alignment horizontal="center" vertical="center"/>
    </xf>
    <xf numFmtId="15" fontId="23" fillId="0" borderId="0" xfId="0" applyFont="1" applyProtection="1">
      <protection locked="0"/>
    </xf>
    <xf numFmtId="1" fontId="6" fillId="2" borderId="0" xfId="0" applyNumberFormat="1" applyFont="1" applyFill="1" applyBorder="1" applyAlignment="1">
      <alignment vertical="center"/>
    </xf>
    <xf numFmtId="15" fontId="5" fillId="2" borderId="0" xfId="0" applyFont="1" applyFill="1" applyBorder="1" applyAlignment="1">
      <alignment horizontal="center" vertical="center"/>
    </xf>
    <xf numFmtId="15" fontId="5" fillId="2" borderId="0" xfId="0" applyFont="1" applyFill="1" applyProtection="1">
      <protection locked="0"/>
    </xf>
    <xf numFmtId="0" fontId="6" fillId="0" borderId="0" xfId="13" applyFont="1" applyBorder="1" applyAlignment="1" applyProtection="1">
      <protection locked="0"/>
    </xf>
    <xf numFmtId="0" fontId="6" fillId="0" borderId="0" xfId="13" applyFont="1" applyAlignment="1" applyProtection="1">
      <protection locked="0"/>
    </xf>
    <xf numFmtId="15" fontId="26" fillId="0" borderId="0" xfId="0" quotePrefix="1" applyFont="1" applyFill="1" applyBorder="1" applyAlignment="1">
      <alignment horizontal="left" wrapText="1"/>
    </xf>
    <xf numFmtId="0" fontId="16" fillId="0" borderId="0" xfId="18" applyFont="1" applyFill="1" applyBorder="1" applyAlignment="1">
      <alignment wrapText="1"/>
    </xf>
    <xf numFmtId="174" fontId="13" fillId="0" borderId="0" xfId="16" applyNumberFormat="1" applyFont="1" applyBorder="1" applyAlignment="1" applyProtection="1">
      <protection locked="0"/>
    </xf>
    <xf numFmtId="172" fontId="9" fillId="0" borderId="0" xfId="16" applyNumberFormat="1" applyFont="1" applyFill="1" applyBorder="1" applyAlignment="1" applyProtection="1">
      <protection locked="0"/>
    </xf>
    <xf numFmtId="3" fontId="9" fillId="0" borderId="0" xfId="16" applyNumberFormat="1" applyFont="1" applyFill="1" applyBorder="1" applyAlignment="1" applyProtection="1">
      <protection locked="0"/>
    </xf>
    <xf numFmtId="3" fontId="9" fillId="0" borderId="0" xfId="16" applyNumberFormat="1" applyFont="1" applyFill="1" applyBorder="1" applyAlignment="1" applyProtection="1"/>
    <xf numFmtId="168" fontId="9" fillId="0" borderId="0" xfId="16" applyNumberFormat="1" applyFont="1" applyFill="1" applyBorder="1" applyAlignment="1" applyProtection="1">
      <protection locked="0"/>
    </xf>
    <xf numFmtId="168" fontId="9" fillId="0" borderId="0" xfId="16" applyNumberFormat="1" applyFont="1" applyFill="1" applyBorder="1" applyProtection="1"/>
    <xf numFmtId="15" fontId="9" fillId="0" borderId="0" xfId="0" applyFont="1" applyFill="1" applyBorder="1" applyProtection="1">
      <protection locked="0"/>
    </xf>
    <xf numFmtId="15" fontId="9" fillId="0" borderId="0" xfId="0" applyFont="1" applyAlignment="1" applyProtection="1">
      <alignment vertical="top"/>
      <protection locked="0"/>
    </xf>
    <xf numFmtId="15" fontId="9" fillId="0" borderId="0" xfId="0" applyFont="1" applyAlignment="1" applyProtection="1">
      <protection locked="0"/>
    </xf>
    <xf numFmtId="15" fontId="9" fillId="0" borderId="0" xfId="0" applyFont="1" applyProtection="1">
      <protection locked="0"/>
    </xf>
    <xf numFmtId="172" fontId="20" fillId="0" borderId="0" xfId="16" applyNumberFormat="1" applyFont="1" applyFill="1" applyBorder="1" applyAlignment="1" applyProtection="1">
      <protection locked="0"/>
    </xf>
    <xf numFmtId="174" fontId="20" fillId="0" borderId="0" xfId="14" applyNumberFormat="1" applyFont="1" applyFill="1" applyBorder="1" applyProtection="1"/>
    <xf numFmtId="172" fontId="20" fillId="6" borderId="0" xfId="16" applyNumberFormat="1" applyFont="1" applyFill="1" applyBorder="1" applyAlignment="1" applyProtection="1">
      <protection locked="0"/>
    </xf>
    <xf numFmtId="174" fontId="20" fillId="6" borderId="0" xfId="14" applyNumberFormat="1" applyFont="1" applyFill="1" applyBorder="1" applyProtection="1"/>
    <xf numFmtId="169" fontId="4" fillId="0" borderId="0" xfId="17" applyFont="1" applyFill="1" applyAlignment="1">
      <alignment horizontal="left"/>
    </xf>
    <xf numFmtId="40" fontId="4" fillId="0" borderId="0" xfId="9" applyFont="1" applyFill="1" applyAlignment="1">
      <alignment horizontal="right"/>
    </xf>
    <xf numFmtId="174" fontId="4" fillId="0" borderId="0" xfId="9" applyNumberFormat="1" applyFont="1" applyFill="1" applyAlignment="1">
      <alignment horizontal="right"/>
    </xf>
    <xf numFmtId="15" fontId="9" fillId="2" borderId="0" xfId="0" applyFont="1" applyFill="1" applyProtection="1">
      <protection locked="0"/>
    </xf>
    <xf numFmtId="1" fontId="9" fillId="0" borderId="0" xfId="8" quotePrefix="1" applyNumberFormat="1" applyFont="1" applyFill="1" applyBorder="1" applyAlignment="1" applyProtection="1">
      <alignment horizontal="right" vertical="top" wrapText="1"/>
      <protection locked="0"/>
    </xf>
    <xf numFmtId="15" fontId="14" fillId="0" borderId="0" xfId="0" applyFont="1" applyProtection="1">
      <protection locked="0"/>
    </xf>
    <xf numFmtId="15" fontId="20" fillId="2" borderId="0" xfId="0" applyFont="1" applyFill="1" applyProtection="1">
      <protection locked="0"/>
    </xf>
    <xf numFmtId="3" fontId="10" fillId="0" borderId="0" xfId="16" applyNumberFormat="1" applyFont="1" applyBorder="1" applyAlignment="1" applyProtection="1">
      <alignment horizontal="left"/>
      <protection locked="0"/>
    </xf>
    <xf numFmtId="172" fontId="23" fillId="0" borderId="0" xfId="16" applyNumberFormat="1" applyFont="1" applyFill="1" applyBorder="1" applyAlignment="1" applyProtection="1">
      <protection locked="0"/>
    </xf>
    <xf numFmtId="40" fontId="4" fillId="0" borderId="0" xfId="9" applyFont="1" applyFill="1" applyBorder="1" applyAlignment="1">
      <alignment horizontal="right"/>
    </xf>
    <xf numFmtId="40" fontId="10" fillId="0" borderId="0" xfId="9" applyFont="1" applyFill="1" applyBorder="1" applyAlignment="1">
      <alignment horizontal="right"/>
    </xf>
    <xf numFmtId="172" fontId="20" fillId="6" borderId="0" xfId="16" applyNumberFormat="1" applyFont="1" applyFill="1" applyBorder="1" applyAlignment="1" applyProtection="1"/>
    <xf numFmtId="174" fontId="20" fillId="6" borderId="0" xfId="16" applyNumberFormat="1" applyFont="1" applyFill="1" applyBorder="1" applyAlignment="1" applyProtection="1">
      <protection locked="0"/>
    </xf>
    <xf numFmtId="172" fontId="30" fillId="0" borderId="0" xfId="16" applyNumberFormat="1" applyFont="1" applyFill="1" applyBorder="1" applyAlignment="1" applyProtection="1">
      <protection locked="0"/>
    </xf>
    <xf numFmtId="15" fontId="33" fillId="0" borderId="0" xfId="0" applyFont="1" applyBorder="1" applyAlignment="1">
      <alignment vertical="center"/>
    </xf>
    <xf numFmtId="49" fontId="20" fillId="7" borderId="0" xfId="0" applyNumberFormat="1" applyFont="1" applyFill="1" applyBorder="1" applyAlignment="1">
      <alignment horizontal="right" vertical="center"/>
    </xf>
    <xf numFmtId="49" fontId="20" fillId="6" borderId="0" xfId="16" applyNumberFormat="1" applyFont="1" applyFill="1" applyBorder="1" applyProtection="1"/>
    <xf numFmtId="49" fontId="15" fillId="0" borderId="0" xfId="16" applyNumberFormat="1" applyFont="1" applyBorder="1" applyAlignment="1" applyProtection="1">
      <alignment horizontal="left"/>
      <protection locked="0"/>
    </xf>
    <xf numFmtId="49" fontId="15" fillId="0" borderId="0" xfId="0" applyNumberFormat="1" applyFont="1" applyBorder="1" applyAlignment="1">
      <alignment horizontal="right"/>
    </xf>
    <xf numFmtId="49" fontId="11" fillId="6" borderId="0" xfId="16" applyNumberFormat="1" applyFont="1" applyFill="1" applyBorder="1" applyAlignment="1" applyProtection="1">
      <alignment horizontal="left" vertical="top"/>
    </xf>
    <xf numFmtId="49" fontId="11" fillId="6" borderId="0" xfId="8" quotePrefix="1" applyNumberFormat="1" applyFont="1" applyFill="1" applyBorder="1" applyAlignment="1" applyProtection="1">
      <alignment horizontal="right" vertical="top" wrapText="1"/>
      <protection locked="0"/>
    </xf>
    <xf numFmtId="49" fontId="11" fillId="6" borderId="0" xfId="16" applyNumberFormat="1" applyFont="1" applyFill="1" applyBorder="1" applyProtection="1"/>
    <xf numFmtId="49" fontId="20" fillId="6" borderId="0" xfId="16" applyNumberFormat="1" applyFont="1" applyFill="1" applyBorder="1" applyAlignment="1" applyProtection="1">
      <alignment horizontal="left"/>
    </xf>
    <xf numFmtId="49" fontId="20" fillId="2" borderId="0" xfId="16" applyNumberFormat="1" applyFont="1" applyFill="1" applyBorder="1" applyAlignment="1" applyProtection="1">
      <alignment horizontal="left"/>
    </xf>
    <xf numFmtId="49" fontId="13" fillId="0" borderId="0" xfId="16" applyNumberFormat="1" applyFont="1" applyFill="1" applyBorder="1" applyAlignment="1" applyProtection="1">
      <alignment horizontal="left"/>
    </xf>
    <xf numFmtId="49" fontId="13" fillId="2" borderId="0" xfId="16" applyNumberFormat="1" applyFont="1" applyFill="1" applyBorder="1" applyAlignment="1" applyProtection="1">
      <alignment horizontal="left"/>
    </xf>
    <xf numFmtId="49" fontId="20" fillId="2" borderId="0" xfId="0" applyNumberFormat="1" applyFont="1" applyFill="1" applyBorder="1" applyAlignment="1"/>
    <xf numFmtId="49" fontId="13" fillId="0" borderId="0" xfId="16" applyNumberFormat="1" applyFont="1" applyFill="1" applyBorder="1" applyAlignment="1" applyProtection="1">
      <alignment horizontal="left" wrapText="1"/>
    </xf>
    <xf numFmtId="49" fontId="20" fillId="2" borderId="0" xfId="16" applyNumberFormat="1" applyFont="1" applyFill="1" applyBorder="1" applyAlignment="1" applyProtection="1">
      <alignment horizontal="left" wrapText="1"/>
    </xf>
    <xf numFmtId="49" fontId="21" fillId="2" borderId="0" xfId="16" applyNumberFormat="1" applyFont="1" applyFill="1" applyBorder="1" applyAlignment="1" applyProtection="1">
      <alignment horizontal="left"/>
    </xf>
    <xf numFmtId="15" fontId="6" fillId="0" borderId="0" xfId="24" quotePrefix="1" applyFont="1" applyProtection="1">
      <protection locked="0"/>
    </xf>
    <xf numFmtId="49" fontId="27" fillId="0" borderId="0" xfId="16" applyNumberFormat="1" applyFont="1" applyBorder="1" applyAlignment="1" applyProtection="1">
      <alignment horizontal="left"/>
    </xf>
    <xf numFmtId="173" fontId="11" fillId="6" borderId="0" xfId="16" applyNumberFormat="1" applyFont="1" applyFill="1" applyBorder="1" applyAlignment="1" applyProtection="1"/>
    <xf numFmtId="173" fontId="15" fillId="0" borderId="0" xfId="0" applyNumberFormat="1" applyFont="1" applyProtection="1">
      <protection locked="0"/>
    </xf>
    <xf numFmtId="173" fontId="11" fillId="0" borderId="0" xfId="16" applyNumberFormat="1" applyFont="1" applyBorder="1" applyAlignment="1" applyProtection="1">
      <protection locked="0"/>
    </xf>
    <xf numFmtId="174" fontId="7" fillId="5" borderId="0" xfId="22" applyNumberFormat="1" applyFont="1" applyFill="1" applyBorder="1" applyAlignment="1" applyProtection="1">
      <alignment horizontal="center"/>
      <protection locked="0"/>
    </xf>
    <xf numFmtId="38" fontId="19" fillId="0" borderId="0" xfId="19" applyNumberFormat="1" applyFont="1" applyFill="1" applyBorder="1" applyProtection="1">
      <protection locked="0"/>
    </xf>
    <xf numFmtId="172" fontId="6" fillId="0" borderId="0" xfId="13" applyNumberFormat="1" applyFont="1" applyProtection="1">
      <protection locked="0"/>
    </xf>
    <xf numFmtId="174" fontId="21" fillId="0" borderId="0" xfId="14" applyNumberFormat="1" applyFont="1" applyFill="1" applyBorder="1" applyAlignment="1" applyProtection="1"/>
    <xf numFmtId="172" fontId="28" fillId="0" borderId="0" xfId="16" applyNumberFormat="1" applyFont="1" applyBorder="1" applyAlignment="1" applyProtection="1">
      <protection locked="0"/>
    </xf>
    <xf numFmtId="174" fontId="28" fillId="0" borderId="0" xfId="14" applyNumberFormat="1" applyFont="1" applyFill="1" applyBorder="1" applyAlignment="1" applyProtection="1"/>
    <xf numFmtId="49" fontId="13" fillId="2" borderId="0" xfId="16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Protection="1">
      <protection locked="0"/>
    </xf>
    <xf numFmtId="49" fontId="21" fillId="0" borderId="0" xfId="16" applyNumberFormat="1" applyFont="1" applyFill="1" applyBorder="1" applyAlignment="1" applyProtection="1">
      <protection locked="0"/>
    </xf>
    <xf numFmtId="49" fontId="28" fillId="2" borderId="0" xfId="0" applyNumberFormat="1" applyFont="1" applyFill="1" applyBorder="1" applyAlignment="1"/>
    <xf numFmtId="49" fontId="28" fillId="2" borderId="0" xfId="16" applyNumberFormat="1" applyFont="1" applyFill="1" applyBorder="1" applyAlignment="1" applyProtection="1"/>
    <xf numFmtId="174" fontId="20" fillId="6" borderId="0" xfId="14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49" fontId="35" fillId="0" borderId="0" xfId="16" applyNumberFormat="1" applyFont="1" applyBorder="1" applyAlignment="1" applyProtection="1">
      <alignment horizontal="left"/>
    </xf>
    <xf numFmtId="49" fontId="13" fillId="0" borderId="0" xfId="0" applyNumberFormat="1" applyFont="1" applyProtection="1">
      <protection locked="0"/>
    </xf>
    <xf numFmtId="49" fontId="20" fillId="7" borderId="0" xfId="0" applyNumberFormat="1" applyFont="1" applyFill="1" applyBorder="1" applyAlignment="1">
      <alignment horizontal="center" vertical="top"/>
    </xf>
    <xf numFmtId="49" fontId="13" fillId="7" borderId="0" xfId="0" applyNumberFormat="1" applyFont="1" applyFill="1" applyBorder="1" applyAlignment="1">
      <alignment horizontal="right" vertical="top" wrapText="1"/>
    </xf>
    <xf numFmtId="173" fontId="13" fillId="0" borderId="0" xfId="16" applyNumberFormat="1" applyFont="1" applyBorder="1" applyAlignment="1" applyProtection="1">
      <protection locked="0"/>
    </xf>
    <xf numFmtId="173" fontId="20" fillId="0" borderId="0" xfId="16" applyNumberFormat="1" applyFont="1" applyBorder="1" applyAlignment="1" applyProtection="1"/>
    <xf numFmtId="174" fontId="20" fillId="0" borderId="0" xfId="16" applyNumberFormat="1" applyFont="1" applyBorder="1" applyAlignment="1" applyProtection="1">
      <protection locked="0"/>
    </xf>
    <xf numFmtId="173" fontId="20" fillId="0" borderId="0" xfId="16" applyNumberFormat="1" applyFont="1" applyBorder="1" applyAlignment="1" applyProtection="1">
      <protection locked="0"/>
    </xf>
    <xf numFmtId="49" fontId="11" fillId="6" borderId="1" xfId="8" quotePrefix="1" applyNumberFormat="1" applyFont="1" applyFill="1" applyBorder="1" applyAlignment="1" applyProtection="1">
      <alignment horizontal="right" vertical="top" wrapText="1"/>
      <protection locked="0"/>
    </xf>
    <xf numFmtId="172" fontId="30" fillId="0" borderId="1" xfId="16" applyNumberFormat="1" applyFont="1" applyFill="1" applyBorder="1" applyAlignment="1" applyProtection="1">
      <protection locked="0"/>
    </xf>
    <xf numFmtId="173" fontId="15" fillId="0" borderId="1" xfId="16" applyNumberFormat="1" applyFont="1" applyBorder="1" applyAlignment="1" applyProtection="1">
      <protection locked="0"/>
    </xf>
    <xf numFmtId="173" fontId="11" fillId="6" borderId="1" xfId="16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left" wrapText="1"/>
    </xf>
    <xf numFmtId="49" fontId="37" fillId="0" borderId="0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horizontal="left" wrapText="1"/>
    </xf>
    <xf numFmtId="15" fontId="6" fillId="0" borderId="0" xfId="0" applyFont="1" applyProtection="1">
      <protection locked="0"/>
    </xf>
    <xf numFmtId="166" fontId="7" fillId="5" borderId="0" xfId="22" applyFont="1" applyFill="1" applyAlignment="1" applyProtection="1">
      <alignment horizontal="center"/>
      <protection locked="0"/>
    </xf>
    <xf numFmtId="174" fontId="7" fillId="5" borderId="0" xfId="22" applyNumberFormat="1" applyFont="1" applyFill="1" applyAlignment="1" applyProtection="1">
      <alignment horizontal="center"/>
      <protection locked="0"/>
    </xf>
    <xf numFmtId="166" fontId="7" fillId="0" borderId="0" xfId="22" applyFont="1" applyAlignment="1" applyProtection="1">
      <alignment horizontal="center"/>
      <protection locked="0"/>
    </xf>
    <xf numFmtId="15" fontId="6" fillId="0" borderId="0" xfId="0" applyFont="1" applyFill="1" applyBorder="1" applyProtection="1">
      <protection locked="0"/>
    </xf>
    <xf numFmtId="49" fontId="20" fillId="7" borderId="0" xfId="0" quotePrefix="1" applyNumberFormat="1" applyFont="1" applyFill="1" applyBorder="1" applyAlignment="1">
      <alignment horizontal="right" vertical="top"/>
    </xf>
    <xf numFmtId="49" fontId="21" fillId="0" borderId="0" xfId="16" applyNumberFormat="1" applyFont="1" applyBorder="1" applyAlignment="1" applyProtection="1">
      <alignment horizontal="left"/>
    </xf>
    <xf numFmtId="49" fontId="13" fillId="0" borderId="0" xfId="16" applyNumberFormat="1" applyFont="1" applyBorder="1" applyAlignment="1" applyProtection="1">
      <protection locked="0"/>
    </xf>
    <xf numFmtId="49" fontId="29" fillId="0" borderId="0" xfId="0" applyNumberFormat="1" applyFont="1" applyFill="1" applyBorder="1" applyAlignment="1">
      <alignment horizontal="left" wrapText="1"/>
    </xf>
    <xf numFmtId="172" fontId="20" fillId="0" borderId="0" xfId="16" applyNumberFormat="1" applyFont="1" applyBorder="1" applyAlignment="1" applyProtection="1">
      <protection locked="0"/>
    </xf>
    <xf numFmtId="172" fontId="21" fillId="0" borderId="0" xfId="16" applyNumberFormat="1" applyFont="1" applyFill="1" applyBorder="1" applyAlignment="1" applyProtection="1">
      <protection locked="0"/>
    </xf>
    <xf numFmtId="172" fontId="28" fillId="0" borderId="0" xfId="16" applyNumberFormat="1" applyFont="1" applyFill="1" applyBorder="1" applyAlignment="1" applyProtection="1">
      <protection locked="0"/>
    </xf>
    <xf numFmtId="15" fontId="15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left" wrapText="1"/>
    </xf>
    <xf numFmtId="49" fontId="9" fillId="6" borderId="0" xfId="8" quotePrefix="1" applyNumberFormat="1" applyFont="1" applyFill="1" applyBorder="1" applyAlignment="1" applyProtection="1">
      <alignment horizontal="right" wrapText="1"/>
      <protection locked="0"/>
    </xf>
    <xf numFmtId="49" fontId="9" fillId="6" borderId="0" xfId="16" applyNumberFormat="1" applyFont="1" applyFill="1" applyBorder="1" applyAlignment="1" applyProtection="1">
      <alignment horizontal="right"/>
      <protection locked="0"/>
    </xf>
    <xf numFmtId="49" fontId="13" fillId="0" borderId="0" xfId="16" applyNumberFormat="1" applyFont="1" applyBorder="1" applyAlignment="1" applyProtection="1">
      <alignment horizontal="right"/>
      <protection locked="0"/>
    </xf>
    <xf numFmtId="49" fontId="15" fillId="0" borderId="0" xfId="16" applyNumberFormat="1" applyFont="1" applyBorder="1" applyAlignment="1" applyProtection="1">
      <alignment horizontal="right"/>
      <protection locked="0"/>
    </xf>
    <xf numFmtId="49" fontId="9" fillId="6" borderId="0" xfId="16" applyNumberFormat="1" applyFont="1" applyFill="1" applyBorder="1" applyAlignment="1" applyProtection="1">
      <alignment horizontal="left" vertical="top"/>
    </xf>
    <xf numFmtId="168" fontId="19" fillId="0" borderId="0" xfId="16" applyNumberFormat="1" applyFont="1" applyProtection="1"/>
    <xf numFmtId="168" fontId="38" fillId="0" borderId="0" xfId="16" applyNumberFormat="1" applyFont="1" applyProtection="1">
      <protection locked="0"/>
    </xf>
    <xf numFmtId="168" fontId="38" fillId="0" borderId="0" xfId="16" applyNumberFormat="1" applyFont="1" applyAlignment="1" applyProtection="1">
      <alignment horizontal="right"/>
      <protection locked="0"/>
    </xf>
    <xf numFmtId="174" fontId="24" fillId="0" borderId="0" xfId="15" applyNumberFormat="1" applyFont="1" applyProtection="1">
      <protection locked="0"/>
    </xf>
    <xf numFmtId="15" fontId="5" fillId="0" borderId="0" xfId="0" applyFont="1" applyFill="1" applyBorder="1" applyProtection="1">
      <protection locked="0"/>
    </xf>
    <xf numFmtId="49" fontId="9" fillId="6" borderId="0" xfId="8" quotePrefix="1" applyNumberFormat="1" applyFont="1" applyFill="1" applyBorder="1" applyAlignment="1" applyProtection="1">
      <alignment horizontal="right" vertical="top"/>
      <protection locked="0"/>
    </xf>
    <xf numFmtId="49" fontId="11" fillId="10" borderId="1" xfId="8" quotePrefix="1" applyNumberFormat="1" applyFont="1" applyFill="1" applyBorder="1" applyAlignment="1" applyProtection="1">
      <alignment horizontal="right" vertical="top" wrapText="1"/>
      <protection locked="0"/>
    </xf>
    <xf numFmtId="49" fontId="9" fillId="7" borderId="0" xfId="0" quotePrefix="1" applyNumberFormat="1" applyFont="1" applyFill="1" applyBorder="1" applyAlignment="1">
      <alignment horizontal="right" vertical="top" wrapText="1"/>
    </xf>
    <xf numFmtId="175" fontId="6" fillId="2" borderId="0" xfId="6" applyNumberFormat="1" applyFont="1" applyFill="1" applyAlignment="1" applyProtection="1">
      <protection locked="0"/>
    </xf>
    <xf numFmtId="175" fontId="6" fillId="0" borderId="0" xfId="6" applyNumberFormat="1" applyFont="1" applyFill="1" applyBorder="1" applyProtection="1">
      <protection locked="0"/>
    </xf>
    <xf numFmtId="4" fontId="8" fillId="0" borderId="0" xfId="32" applyFont="1" applyAlignment="1">
      <alignment horizontal="left"/>
    </xf>
    <xf numFmtId="168" fontId="8" fillId="0" borderId="0" xfId="16" applyNumberFormat="1" applyFont="1" applyAlignment="1">
      <alignment horizontal="left"/>
    </xf>
    <xf numFmtId="15" fontId="1" fillId="0" borderId="0" xfId="0" applyFont="1" applyProtection="1">
      <protection locked="0"/>
    </xf>
    <xf numFmtId="15" fontId="41" fillId="0" borderId="0" xfId="0" applyFont="1" applyProtection="1">
      <protection locked="0"/>
    </xf>
    <xf numFmtId="174" fontId="1" fillId="0" borderId="0" xfId="0" applyNumberFormat="1" applyFont="1" applyProtection="1">
      <protection locked="0"/>
    </xf>
    <xf numFmtId="49" fontId="27" fillId="0" borderId="0" xfId="16" applyNumberFormat="1" applyFont="1" applyAlignment="1" applyProtection="1">
      <alignment horizontal="left"/>
      <protection locked="0"/>
    </xf>
    <xf numFmtId="49" fontId="27" fillId="0" borderId="0" xfId="16" applyNumberFormat="1" applyFont="1" applyProtection="1">
      <protection locked="0"/>
    </xf>
    <xf numFmtId="15" fontId="43" fillId="0" borderId="0" xfId="0" applyFont="1" applyProtection="1">
      <protection locked="0"/>
    </xf>
    <xf numFmtId="49" fontId="30" fillId="6" borderId="0" xfId="8" quotePrefix="1" applyNumberFormat="1" applyFont="1" applyFill="1" applyBorder="1" applyAlignment="1" applyProtection="1">
      <alignment horizontal="right" vertical="top"/>
      <protection locked="0"/>
    </xf>
    <xf numFmtId="15" fontId="42" fillId="0" borderId="0" xfId="0" applyFont="1" applyProtection="1">
      <protection locked="0"/>
    </xf>
    <xf numFmtId="49" fontId="30" fillId="6" borderId="0" xfId="0" applyNumberFormat="1" applyFont="1" applyFill="1" applyAlignment="1">
      <alignment vertical="center"/>
    </xf>
    <xf numFmtId="49" fontId="27" fillId="7" borderId="0" xfId="0" applyNumberFormat="1" applyFont="1" applyFill="1" applyAlignment="1">
      <alignment horizontal="right" vertical="center"/>
    </xf>
    <xf numFmtId="49" fontId="31" fillId="0" borderId="0" xfId="0" applyNumberFormat="1" applyFont="1" applyAlignment="1">
      <alignment horizontal="left" wrapText="1"/>
    </xf>
    <xf numFmtId="172" fontId="27" fillId="0" borderId="0" xfId="16" applyNumberFormat="1" applyFont="1" applyProtection="1">
      <protection locked="0"/>
    </xf>
    <xf numFmtId="174" fontId="27" fillId="0" borderId="0" xfId="14" applyNumberFormat="1" applyFont="1"/>
    <xf numFmtId="15" fontId="44" fillId="0" borderId="0" xfId="0" applyFont="1" applyProtection="1">
      <protection locked="0"/>
    </xf>
    <xf numFmtId="172" fontId="45" fillId="0" borderId="0" xfId="16" applyNumberFormat="1" applyFont="1" applyProtection="1">
      <protection locked="0"/>
    </xf>
    <xf numFmtId="174" fontId="45" fillId="0" borderId="0" xfId="14" applyNumberFormat="1" applyFont="1"/>
    <xf numFmtId="15" fontId="46" fillId="0" borderId="0" xfId="0" applyFont="1" applyProtection="1">
      <protection locked="0"/>
    </xf>
    <xf numFmtId="172" fontId="30" fillId="6" borderId="0" xfId="16" applyNumberFormat="1" applyFont="1" applyFill="1" applyProtection="1">
      <protection locked="0"/>
    </xf>
    <xf numFmtId="174" fontId="30" fillId="6" borderId="0" xfId="14" applyNumberFormat="1" applyFont="1" applyFill="1"/>
    <xf numFmtId="15" fontId="47" fillId="0" borderId="0" xfId="0" applyFont="1" applyProtection="1">
      <protection locked="0"/>
    </xf>
    <xf numFmtId="3" fontId="48" fillId="0" borderId="0" xfId="16" applyNumberFormat="1" applyFont="1" applyProtection="1">
      <protection locked="0"/>
    </xf>
    <xf numFmtId="174" fontId="27" fillId="0" borderId="0" xfId="0" applyNumberFormat="1" applyFont="1" applyProtection="1">
      <protection locked="0"/>
    </xf>
    <xf numFmtId="49" fontId="30" fillId="6" borderId="0" xfId="16" applyNumberFormat="1" applyFont="1" applyFill="1" applyAlignment="1" applyProtection="1">
      <alignment horizontal="right" vertical="center"/>
      <protection locked="0"/>
    </xf>
    <xf numFmtId="49" fontId="27" fillId="0" borderId="0" xfId="0" applyNumberFormat="1" applyFont="1" applyAlignment="1">
      <alignment horizontal="left" wrapText="1"/>
    </xf>
    <xf numFmtId="49" fontId="45" fillId="0" borderId="0" xfId="0" quotePrefix="1" applyNumberFormat="1" applyFont="1" applyAlignment="1">
      <alignment horizontal="left" wrapText="1" indent="1"/>
    </xf>
    <xf numFmtId="49" fontId="27" fillId="0" borderId="0" xfId="34" applyNumberFormat="1" applyFont="1" applyAlignment="1">
      <alignment horizontal="left" wrapText="1"/>
    </xf>
    <xf numFmtId="49" fontId="27" fillId="0" borderId="0" xfId="33" applyNumberFormat="1" applyFont="1" applyAlignment="1">
      <alignment horizontal="left" wrapText="1"/>
    </xf>
    <xf numFmtId="49" fontId="45" fillId="0" borderId="0" xfId="34" quotePrefix="1" applyNumberFormat="1" applyFont="1" applyAlignment="1">
      <alignment horizontal="left" wrapText="1" indent="1"/>
    </xf>
    <xf numFmtId="172" fontId="49" fillId="0" borderId="0" xfId="16" applyNumberFormat="1" applyFont="1" applyProtection="1">
      <protection locked="0"/>
    </xf>
    <xf numFmtId="49" fontId="30" fillId="6" borderId="0" xfId="16" applyNumberFormat="1" applyFont="1" applyFill="1" applyAlignment="1">
      <alignment horizontal="left"/>
    </xf>
    <xf numFmtId="49" fontId="45" fillId="0" borderId="0" xfId="34" applyNumberFormat="1" applyFont="1" applyAlignment="1">
      <alignment horizontal="left" wrapText="1" indent="1"/>
    </xf>
    <xf numFmtId="173" fontId="49" fillId="0" borderId="0" xfId="0" applyNumberFormat="1" applyFont="1" applyAlignment="1">
      <alignment horizontal="right"/>
    </xf>
    <xf numFmtId="49" fontId="27" fillId="0" borderId="0" xfId="0" applyNumberFormat="1" applyFont="1"/>
    <xf numFmtId="49" fontId="45" fillId="0" borderId="0" xfId="0" applyNumberFormat="1" applyFont="1" applyAlignment="1">
      <alignment horizontal="left" wrapText="1" indent="1"/>
    </xf>
    <xf numFmtId="49" fontId="30" fillId="10" borderId="0" xfId="0" applyNumberFormat="1" applyFont="1" applyFill="1" applyAlignment="1">
      <alignment horizontal="left" wrapText="1"/>
    </xf>
    <xf numFmtId="15" fontId="50" fillId="2" borderId="0" xfId="0" applyFont="1" applyFill="1" applyProtection="1">
      <protection locked="0"/>
    </xf>
    <xf numFmtId="174" fontId="50" fillId="2" borderId="0" xfId="0" applyNumberFormat="1" applyFont="1" applyFill="1" applyProtection="1">
      <protection locked="0"/>
    </xf>
    <xf numFmtId="166" fontId="41" fillId="0" borderId="0" xfId="22" applyFont="1" applyAlignment="1" applyProtection="1">
      <alignment horizontal="center"/>
      <protection locked="0"/>
    </xf>
    <xf numFmtId="15" fontId="51" fillId="0" borderId="0" xfId="0" applyFont="1" applyProtection="1">
      <protection locked="0"/>
    </xf>
    <xf numFmtId="49" fontId="52" fillId="10" borderId="3" xfId="8" quotePrefix="1" applyNumberFormat="1" applyFont="1" applyFill="1" applyBorder="1" applyAlignment="1" applyProtection="1">
      <alignment horizontal="center" vertical="top" wrapText="1"/>
      <protection locked="0"/>
    </xf>
    <xf numFmtId="49" fontId="52" fillId="6" borderId="3" xfId="8" quotePrefix="1" applyNumberFormat="1" applyFont="1" applyFill="1" applyBorder="1" applyAlignment="1" applyProtection="1">
      <alignment horizontal="right" vertical="top" wrapText="1"/>
      <protection locked="0"/>
    </xf>
    <xf numFmtId="49" fontId="52" fillId="6" borderId="0" xfId="8" quotePrefix="1" applyNumberFormat="1" applyFont="1" applyFill="1" applyBorder="1" applyAlignment="1" applyProtection="1">
      <alignment horizontal="right" vertical="top" wrapText="1"/>
      <protection locked="0"/>
    </xf>
    <xf numFmtId="172" fontId="25" fillId="0" borderId="3" xfId="16" applyNumberFormat="1" applyFont="1" applyBorder="1" applyProtection="1">
      <protection locked="0"/>
    </xf>
    <xf numFmtId="172" fontId="25" fillId="0" borderId="0" xfId="16" applyNumberFormat="1" applyFont="1" applyProtection="1">
      <protection locked="0"/>
    </xf>
    <xf numFmtId="49" fontId="54" fillId="0" borderId="0" xfId="0" applyNumberFormat="1" applyFont="1" applyAlignment="1">
      <alignment horizontal="left" wrapText="1"/>
    </xf>
    <xf numFmtId="172" fontId="52" fillId="6" borderId="3" xfId="16" applyNumberFormat="1" applyFont="1" applyFill="1" applyBorder="1" applyProtection="1">
      <protection locked="0"/>
    </xf>
    <xf numFmtId="172" fontId="52" fillId="6" borderId="0" xfId="16" applyNumberFormat="1" applyFont="1" applyFill="1" applyProtection="1">
      <protection locked="0"/>
    </xf>
    <xf numFmtId="49" fontId="17" fillId="0" borderId="0" xfId="16" applyNumberFormat="1" applyFont="1" applyAlignment="1" applyProtection="1">
      <alignment horizontal="left"/>
      <protection locked="0"/>
    </xf>
    <xf numFmtId="49" fontId="17" fillId="0" borderId="0" xfId="16" applyNumberFormat="1" applyFont="1" applyAlignment="1" applyProtection="1">
      <alignment horizontal="right"/>
      <protection locked="0"/>
    </xf>
    <xf numFmtId="49" fontId="17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 wrapText="1"/>
    </xf>
    <xf numFmtId="172" fontId="17" fillId="0" borderId="3" xfId="16" applyNumberFormat="1" applyFont="1" applyBorder="1" applyProtection="1">
      <protection locked="0"/>
    </xf>
    <xf numFmtId="172" fontId="17" fillId="0" borderId="0" xfId="16" applyNumberFormat="1" applyFont="1" applyProtection="1">
      <protection locked="0"/>
    </xf>
    <xf numFmtId="49" fontId="55" fillId="0" borderId="0" xfId="0" quotePrefix="1" applyNumberFormat="1" applyFont="1" applyAlignment="1">
      <alignment horizontal="left" wrapText="1" indent="1"/>
    </xf>
    <xf numFmtId="172" fontId="57" fillId="0" borderId="3" xfId="16" applyNumberFormat="1" applyFont="1" applyBorder="1" applyProtection="1">
      <protection locked="0"/>
    </xf>
    <xf numFmtId="172" fontId="57" fillId="0" borderId="0" xfId="16" applyNumberFormat="1" applyFont="1" applyProtection="1">
      <protection locked="0"/>
    </xf>
    <xf numFmtId="49" fontId="25" fillId="0" borderId="0" xfId="34" applyNumberFormat="1" applyFont="1" applyAlignment="1">
      <alignment horizontal="left" wrapText="1"/>
    </xf>
    <xf numFmtId="49" fontId="25" fillId="0" borderId="0" xfId="33" applyNumberFormat="1" applyFont="1" applyAlignment="1">
      <alignment horizontal="left" wrapText="1"/>
    </xf>
    <xf numFmtId="49" fontId="55" fillId="0" borderId="0" xfId="34" quotePrefix="1" applyNumberFormat="1" applyFont="1" applyAlignment="1">
      <alignment horizontal="left" wrapText="1" indent="1"/>
    </xf>
    <xf numFmtId="49" fontId="52" fillId="6" borderId="0" xfId="16" applyNumberFormat="1" applyFont="1" applyFill="1" applyAlignment="1">
      <alignment horizontal="left"/>
    </xf>
    <xf numFmtId="168" fontId="56" fillId="0" borderId="0" xfId="16" applyNumberFormat="1" applyFont="1"/>
    <xf numFmtId="172" fontId="56" fillId="0" borderId="0" xfId="16" applyNumberFormat="1" applyFont="1"/>
    <xf numFmtId="49" fontId="55" fillId="0" borderId="0" xfId="34" applyNumberFormat="1" applyFont="1" applyAlignment="1">
      <alignment horizontal="left" wrapText="1" indent="1"/>
    </xf>
    <xf numFmtId="15" fontId="4" fillId="0" borderId="0" xfId="0" applyFont="1" applyProtection="1">
      <protection locked="0"/>
    </xf>
    <xf numFmtId="15" fontId="58" fillId="0" borderId="0" xfId="0" applyFont="1" applyProtection="1">
      <protection locked="0"/>
    </xf>
    <xf numFmtId="49" fontId="25" fillId="0" borderId="0" xfId="0" applyNumberFormat="1" applyFont="1"/>
    <xf numFmtId="49" fontId="55" fillId="0" borderId="0" xfId="0" applyNumberFormat="1" applyFont="1" applyAlignment="1">
      <alignment horizontal="left" wrapText="1" indent="1"/>
    </xf>
    <xf numFmtId="49" fontId="56" fillId="6" borderId="0" xfId="16" applyNumberFormat="1" applyFont="1" applyFill="1"/>
    <xf numFmtId="49" fontId="34" fillId="0" borderId="0" xfId="0" applyNumberFormat="1" applyFont="1" applyAlignment="1">
      <alignment horizontal="justify" wrapText="1"/>
    </xf>
    <xf numFmtId="49" fontId="34" fillId="0" borderId="0" xfId="0" quotePrefix="1" applyNumberFormat="1" applyFont="1" applyAlignment="1">
      <alignment horizontal="justify" wrapText="1"/>
    </xf>
    <xf numFmtId="3" fontId="18" fillId="0" borderId="0" xfId="35" applyNumberFormat="1" applyFont="1" applyFill="1" applyAlignment="1" applyProtection="1">
      <alignment horizontal="center" vertical="center"/>
      <protection locked="0"/>
    </xf>
    <xf numFmtId="4" fontId="6" fillId="0" borderId="0" xfId="32" applyFont="1">
      <alignment horizontal="center" vertical="center"/>
    </xf>
    <xf numFmtId="164" fontId="6" fillId="0" borderId="0" xfId="35" applyFont="1" applyFill="1" applyAlignment="1">
      <alignment horizontal="center" vertical="center"/>
    </xf>
    <xf numFmtId="49" fontId="15" fillId="0" borderId="0" xfId="32" applyNumberFormat="1" applyFont="1" applyAlignment="1">
      <alignment horizontal="left" vertical="top"/>
    </xf>
    <xf numFmtId="49" fontId="15" fillId="0" borderId="0" xfId="35" applyNumberFormat="1" applyFont="1" applyFill="1" applyAlignment="1" applyProtection="1">
      <alignment horizontal="left" vertical="center"/>
      <protection locked="0"/>
    </xf>
    <xf numFmtId="49" fontId="15" fillId="0" borderId="0" xfId="32" applyNumberFormat="1" applyFont="1">
      <alignment horizontal="center" vertical="center"/>
    </xf>
    <xf numFmtId="49" fontId="30" fillId="11" borderId="0" xfId="8" applyNumberFormat="1" applyFont="1" applyFill="1" applyBorder="1" applyAlignment="1" applyProtection="1">
      <alignment horizontal="left" vertical="top"/>
      <protection locked="0"/>
    </xf>
    <xf numFmtId="49" fontId="30" fillId="11" borderId="0" xfId="8" applyNumberFormat="1" applyFont="1" applyFill="1" applyBorder="1" applyAlignment="1" applyProtection="1">
      <alignment horizontal="right" vertical="top" wrapText="1"/>
      <protection locked="0"/>
    </xf>
    <xf numFmtId="4" fontId="27" fillId="0" borderId="0" xfId="32" applyFont="1" applyAlignment="1">
      <alignment horizontal="left"/>
    </xf>
    <xf numFmtId="49" fontId="15" fillId="0" borderId="0" xfId="32" quotePrefix="1" applyNumberFormat="1" applyFont="1" applyAlignment="1">
      <alignment horizontal="left"/>
    </xf>
    <xf numFmtId="49" fontId="27" fillId="0" borderId="0" xfId="32" applyNumberFormat="1" applyFont="1" applyAlignment="1">
      <alignment horizontal="left"/>
    </xf>
    <xf numFmtId="174" fontId="27" fillId="0" borderId="0" xfId="16" applyNumberFormat="1" applyFont="1" applyProtection="1">
      <protection locked="0"/>
    </xf>
    <xf numFmtId="174" fontId="27" fillId="0" borderId="0" xfId="16" applyNumberFormat="1" applyFont="1" applyAlignment="1" applyProtection="1">
      <alignment vertical="center"/>
      <protection locked="0"/>
    </xf>
    <xf numFmtId="4" fontId="27" fillId="0" borderId="0" xfId="32" applyFont="1" applyAlignment="1">
      <alignment horizontal="right"/>
    </xf>
    <xf numFmtId="172" fontId="27" fillId="0" borderId="0" xfId="35" applyNumberFormat="1" applyFont="1" applyFill="1" applyBorder="1" applyAlignment="1">
      <alignment horizontal="right" wrapText="1"/>
    </xf>
    <xf numFmtId="4" fontId="27" fillId="0" borderId="0" xfId="32" applyFont="1" applyAlignment="1">
      <alignment horizontal="center"/>
    </xf>
    <xf numFmtId="49" fontId="20" fillId="0" borderId="0" xfId="32" applyNumberFormat="1" applyFont="1" applyAlignment="1">
      <alignment horizontal="left"/>
    </xf>
    <xf numFmtId="49" fontId="15" fillId="0" borderId="0" xfId="32" applyNumberFormat="1" applyFont="1" applyAlignment="1">
      <alignment horizontal="left"/>
    </xf>
    <xf numFmtId="4" fontId="60" fillId="0" borderId="0" xfId="32" applyFont="1">
      <alignment horizontal="center" vertical="center"/>
    </xf>
    <xf numFmtId="4" fontId="27" fillId="0" borderId="0" xfId="32" applyFont="1" applyAlignment="1">
      <alignment horizontal="justify"/>
    </xf>
    <xf numFmtId="49" fontId="27" fillId="0" borderId="0" xfId="32" applyNumberFormat="1" applyFont="1" applyAlignment="1">
      <alignment horizontal="left" vertical="center"/>
    </xf>
    <xf numFmtId="49" fontId="28" fillId="0" borderId="0" xfId="32" applyNumberFormat="1" applyFont="1" applyAlignment="1">
      <alignment horizontal="left"/>
    </xf>
    <xf numFmtId="49" fontId="13" fillId="0" borderId="0" xfId="32" applyNumberFormat="1" applyFont="1" applyAlignment="1">
      <alignment horizontal="left" vertical="center"/>
    </xf>
    <xf numFmtId="15" fontId="40" fillId="0" borderId="0" xfId="0" applyFont="1" applyAlignment="1">
      <alignment horizontal="left"/>
    </xf>
    <xf numFmtId="168" fontId="8" fillId="0" borderId="0" xfId="16" applyNumberFormat="1" applyFont="1" applyAlignment="1">
      <alignment horizontal="left"/>
    </xf>
    <xf numFmtId="49" fontId="17" fillId="0" borderId="2" xfId="20" applyNumberFormat="1" applyFont="1" applyFill="1" applyBorder="1" applyAlignment="1">
      <alignment horizontal="justify" wrapText="1"/>
    </xf>
    <xf numFmtId="49" fontId="20" fillId="7" borderId="0" xfId="0" applyNumberFormat="1" applyFont="1" applyFill="1" applyBorder="1" applyAlignment="1">
      <alignment horizontal="center" vertical="top" wrapText="1"/>
    </xf>
    <xf numFmtId="49" fontId="13" fillId="8" borderId="0" xfId="0" applyNumberFormat="1" applyFont="1" applyFill="1" applyBorder="1" applyAlignment="1">
      <alignment horizontal="center" vertical="top" wrapText="1"/>
    </xf>
    <xf numFmtId="49" fontId="20" fillId="6" borderId="0" xfId="16" applyNumberFormat="1" applyFont="1" applyFill="1" applyBorder="1" applyAlignment="1" applyProtection="1">
      <alignment horizontal="left" vertical="top"/>
    </xf>
    <xf numFmtId="49" fontId="13" fillId="9" borderId="0" xfId="16" applyNumberFormat="1" applyFont="1" applyFill="1" applyBorder="1" applyAlignment="1" applyProtection="1">
      <alignment horizontal="left" vertical="top"/>
    </xf>
    <xf numFmtId="49" fontId="13" fillId="0" borderId="0" xfId="16" applyNumberFormat="1" applyFont="1" applyBorder="1" applyAlignment="1" applyProtection="1">
      <alignment horizontal="right"/>
      <protection locked="0"/>
    </xf>
    <xf numFmtId="49" fontId="22" fillId="0" borderId="2" xfId="18" applyNumberFormat="1" applyFont="1" applyFill="1" applyBorder="1" applyAlignment="1">
      <alignment horizontal="justify" wrapText="1"/>
    </xf>
    <xf numFmtId="49" fontId="15" fillId="0" borderId="0" xfId="16" applyNumberFormat="1" applyFont="1" applyBorder="1" applyAlignment="1" applyProtection="1">
      <alignment horizontal="right"/>
      <protection locked="0"/>
    </xf>
    <xf numFmtId="49" fontId="11" fillId="6" borderId="0" xfId="8" applyNumberFormat="1" applyFont="1" applyFill="1" applyBorder="1" applyAlignment="1" applyProtection="1">
      <alignment horizontal="center" vertical="top" wrapText="1"/>
      <protection locked="0"/>
    </xf>
    <xf numFmtId="49" fontId="15" fillId="9" borderId="0" xfId="8" applyNumberFormat="1" applyFont="1" applyFill="1" applyBorder="1" applyAlignment="1" applyProtection="1">
      <alignment horizontal="center" vertical="top" wrapText="1"/>
      <protection locked="0"/>
    </xf>
    <xf numFmtId="49" fontId="34" fillId="0" borderId="2" xfId="20" applyNumberFormat="1" applyFont="1" applyBorder="1" applyAlignment="1">
      <alignment horizontal="justify" wrapText="1"/>
    </xf>
    <xf numFmtId="49" fontId="27" fillId="0" borderId="0" xfId="16" applyNumberFormat="1" applyFont="1" applyAlignment="1" applyProtection="1">
      <alignment horizontal="right"/>
      <protection locked="0"/>
    </xf>
    <xf numFmtId="49" fontId="30" fillId="6" borderId="0" xfId="16" applyNumberFormat="1" applyFont="1" applyFill="1" applyAlignment="1">
      <alignment horizontal="left" vertical="top"/>
    </xf>
    <xf numFmtId="49" fontId="27" fillId="9" borderId="0" xfId="0" applyNumberFormat="1" applyFont="1" applyFill="1" applyAlignment="1">
      <alignment vertical="top"/>
    </xf>
    <xf numFmtId="49" fontId="30" fillId="7" borderId="0" xfId="12" applyNumberFormat="1" applyFont="1" applyFill="1" applyAlignment="1">
      <alignment horizontal="center" vertical="top" wrapText="1"/>
    </xf>
    <xf numFmtId="49" fontId="27" fillId="8" borderId="0" xfId="12" applyNumberFormat="1" applyFont="1" applyFill="1" applyAlignment="1">
      <alignment horizontal="center" vertical="top" wrapText="1"/>
    </xf>
    <xf numFmtId="49" fontId="30" fillId="10" borderId="0" xfId="0" applyNumberFormat="1" applyFont="1" applyFill="1" applyAlignment="1">
      <alignment horizontal="left" vertical="top" wrapText="1"/>
    </xf>
    <xf numFmtId="15" fontId="40" fillId="0" borderId="0" xfId="24" applyFont="1" applyAlignment="1">
      <alignment horizontal="left"/>
    </xf>
    <xf numFmtId="49" fontId="34" fillId="0" borderId="2" xfId="0" applyNumberFormat="1" applyFont="1" applyBorder="1" applyAlignment="1">
      <alignment horizontal="justify" wrapText="1"/>
    </xf>
    <xf numFmtId="49" fontId="34" fillId="0" borderId="2" xfId="0" quotePrefix="1" applyNumberFormat="1" applyFont="1" applyBorder="1" applyAlignment="1">
      <alignment horizontal="justify" wrapText="1"/>
    </xf>
    <xf numFmtId="49" fontId="17" fillId="0" borderId="0" xfId="16" applyNumberFormat="1" applyFont="1" applyAlignment="1" applyProtection="1">
      <alignment horizontal="right"/>
      <protection locked="0"/>
    </xf>
    <xf numFmtId="49" fontId="56" fillId="6" borderId="0" xfId="16" applyNumberFormat="1" applyFont="1" applyFill="1" applyAlignment="1">
      <alignment horizontal="left" vertical="top"/>
    </xf>
    <xf numFmtId="49" fontId="17" fillId="9" borderId="0" xfId="0" applyNumberFormat="1" applyFont="1" applyFill="1" applyAlignment="1">
      <alignment vertical="top"/>
    </xf>
    <xf numFmtId="49" fontId="52" fillId="6" borderId="0" xfId="8" quotePrefix="1" applyNumberFormat="1" applyFont="1" applyFill="1" applyBorder="1" applyAlignment="1" applyProtection="1">
      <alignment horizontal="center" vertical="top" wrapText="1"/>
      <protection locked="0"/>
    </xf>
    <xf numFmtId="0" fontId="52" fillId="6" borderId="0" xfId="8" applyNumberFormat="1" applyFont="1" applyFill="1" applyBorder="1" applyAlignment="1" applyProtection="1">
      <alignment horizontal="center" vertical="top" wrapText="1"/>
      <protection locked="0"/>
    </xf>
    <xf numFmtId="49" fontId="52" fillId="6" borderId="0" xfId="8" applyNumberFormat="1" applyFont="1" applyFill="1" applyBorder="1" applyAlignment="1" applyProtection="1">
      <alignment horizontal="center" vertical="top" wrapText="1"/>
      <protection locked="0"/>
    </xf>
    <xf numFmtId="4" fontId="34" fillId="0" borderId="4" xfId="32" applyFont="1" applyBorder="1" applyAlignment="1">
      <alignment horizontal="justify" wrapText="1"/>
    </xf>
    <xf numFmtId="4" fontId="27" fillId="0" borderId="4" xfId="32" applyFont="1" applyBorder="1" applyAlignment="1">
      <alignment horizontal="justify" wrapText="1"/>
    </xf>
    <xf numFmtId="4" fontId="61" fillId="0" borderId="0" xfId="37" quotePrefix="1" applyFont="1" applyAlignment="1">
      <alignment horizontal="left" wrapText="1"/>
    </xf>
    <xf numFmtId="4" fontId="62" fillId="0" borderId="0" xfId="37" quotePrefix="1" applyFont="1" applyAlignment="1">
      <alignment horizontal="left" wrapText="1"/>
    </xf>
    <xf numFmtId="49" fontId="15" fillId="0" borderId="0" xfId="16" applyNumberFormat="1" applyFont="1" applyAlignment="1" applyProtection="1">
      <alignment horizontal="right"/>
      <protection locked="0"/>
    </xf>
    <xf numFmtId="49" fontId="9" fillId="7" borderId="0" xfId="0" applyNumberFormat="1" applyFont="1" applyFill="1" applyBorder="1" applyAlignment="1">
      <alignment horizontal="center" vertical="top" wrapText="1"/>
    </xf>
    <xf numFmtId="49" fontId="5" fillId="8" borderId="0" xfId="0" applyNumberFormat="1" applyFont="1" applyFill="1" applyBorder="1" applyAlignment="1">
      <alignment horizontal="center" vertical="top" wrapText="1"/>
    </xf>
    <xf numFmtId="49" fontId="23" fillId="6" borderId="0" xfId="16" applyNumberFormat="1" applyFont="1" applyFill="1" applyBorder="1" applyAlignment="1" applyProtection="1">
      <alignment horizontal="center" vertical="center" wrapText="1"/>
    </xf>
    <xf numFmtId="49" fontId="22" fillId="9" borderId="0" xfId="16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>
      <alignment horizontal="justify" wrapText="1"/>
    </xf>
    <xf numFmtId="49" fontId="17" fillId="0" borderId="2" xfId="0" applyNumberFormat="1" applyFont="1" applyFill="1" applyBorder="1" applyAlignment="1">
      <alignment horizontal="justify" wrapText="1"/>
    </xf>
    <xf numFmtId="49" fontId="9" fillId="7" borderId="0" xfId="12" applyNumberFormat="1" applyFont="1" applyFill="1" applyBorder="1" applyAlignment="1">
      <alignment horizontal="center" vertical="top" wrapText="1"/>
    </xf>
    <xf numFmtId="49" fontId="5" fillId="8" borderId="0" xfId="12" applyNumberFormat="1" applyFont="1" applyFill="1" applyBorder="1" applyAlignment="1">
      <alignment horizontal="center" vertical="top" wrapText="1"/>
    </xf>
    <xf numFmtId="49" fontId="36" fillId="6" borderId="0" xfId="16" applyNumberFormat="1" applyFont="1" applyFill="1" applyBorder="1" applyAlignment="1" applyProtection="1">
      <alignment horizontal="center" vertical="center" wrapText="1"/>
    </xf>
    <xf numFmtId="49" fontId="34" fillId="9" borderId="0" xfId="16" applyNumberFormat="1" applyFont="1" applyFill="1" applyBorder="1" applyAlignment="1" applyProtection="1">
      <alignment horizontal="center" vertical="center" wrapText="1"/>
    </xf>
  </cellXfs>
  <cellStyles count="38">
    <cellStyle name="Comma [0] 2" xfId="35" xr:uid="{D936B862-578C-4171-8A89-4EF4776E37A6}"/>
    <cellStyle name="Comma [0]_BancaItaliagiu99" xfId="1" xr:uid="{00000000-0005-0000-0000-000001000000}"/>
    <cellStyle name="Comma_BancaItaliagiu99" xfId="2" xr:uid="{00000000-0005-0000-0000-000002000000}"/>
    <cellStyle name="Currency [0]_abi399" xfId="3" xr:uid="{00000000-0005-0000-0000-000003000000}"/>
    <cellStyle name="Currency_abi399" xfId="4" xr:uid="{00000000-0005-0000-0000-000004000000}"/>
    <cellStyle name="Euro" xfId="5" xr:uid="{00000000-0005-0000-0000-000005000000}"/>
    <cellStyle name="Migliaia" xfId="6" builtinId="3"/>
    <cellStyle name="Migliaia (0)" xfId="7" xr:uid="{00000000-0005-0000-0000-000007000000}"/>
    <cellStyle name="Migliaia (0)_C.E.  Confronto GIU 95_94" xfId="8" xr:uid="{00000000-0005-0000-0000-000008000000}"/>
    <cellStyle name="Migliaia 2" xfId="25" xr:uid="{00000000-0005-0000-0000-000009000000}"/>
    <cellStyle name="Migliaia 2 2" xfId="29" xr:uid="{00000000-0005-0000-0000-000006000000}"/>
    <cellStyle name="Migliaia 3" xfId="26" xr:uid="{00000000-0005-0000-0000-00004B000000}"/>
    <cellStyle name="Migliaia 4" xfId="28" xr:uid="{00000000-0005-0000-0000-00004D000000}"/>
    <cellStyle name="Migliaia 5" xfId="27" xr:uid="{00000000-0005-0000-0000-00004E000000}"/>
    <cellStyle name="Migliaia 6" xfId="30" xr:uid="{00000000-0005-0000-0000-00004F000000}"/>
    <cellStyle name="Migliaia_Riconciliazione di PN_SINTETICO" xfId="9" xr:uid="{00000000-0005-0000-0000-00000A000000}"/>
    <cellStyle name="Non_definito" xfId="10" xr:uid="{00000000-0005-0000-0000-00000B000000}"/>
    <cellStyle name="Normal_LC" xfId="11" xr:uid="{00000000-0005-0000-0000-00000C000000}"/>
    <cellStyle name="Normale" xfId="0" builtinId="0"/>
    <cellStyle name="Normale 18" xfId="34" xr:uid="{1BC3B80A-378A-4CE6-BC52-56921E34CE1D}"/>
    <cellStyle name="Normale 2" xfId="24" xr:uid="{00000000-0005-0000-0000-00000E000000}"/>
    <cellStyle name="Normale 3" xfId="31" xr:uid="{7D7A38D6-7860-422A-862D-65A77421D496}"/>
    <cellStyle name="Normale 3 2" xfId="33" xr:uid="{74C9F8E6-B210-4FC2-896F-68DF528E21F2}"/>
    <cellStyle name="Normale 4" xfId="36" xr:uid="{9BA21679-8E7F-4499-A1D6-FF7A6E18467C}"/>
    <cellStyle name="Normale 5" xfId="23" xr:uid="{00000000-0005-0000-0000-00000F000000}"/>
    <cellStyle name="Normale_Cartel5" xfId="12" xr:uid="{00000000-0005-0000-0000-000010000000}"/>
    <cellStyle name="Normale_CO_NotaInt_1" xfId="13" xr:uid="{00000000-0005-0000-0000-000011000000}"/>
    <cellStyle name="Normale_CO_NotaInt_2" xfId="14" xr:uid="{00000000-0005-0000-0000-000012000000}"/>
    <cellStyle name="Normale_DATI_SINTESI_03_07" xfId="37" xr:uid="{8FB435F0-FF8E-437E-B2E1-E622898CAE20}"/>
    <cellStyle name="Normale_DATI_SINTESI_12_05" xfId="32" xr:uid="{7C9CB80D-7419-4A54-A094-E35278A64B08}"/>
    <cellStyle name="Normale_Margine degli interessi" xfId="15" xr:uid="{00000000-0005-0000-0000-000016000000}"/>
    <cellStyle name="Normale_Operazioni finanziarie" xfId="16" xr:uid="{00000000-0005-0000-0000-000017000000}"/>
    <cellStyle name="Normale_Riconciliazione di PN_SINTETICO" xfId="17" xr:uid="{00000000-0005-0000-0000-000018000000}"/>
    <cellStyle name="Normale_SCHEMI-BI" xfId="18" xr:uid="{00000000-0005-0000-0000-000019000000}"/>
    <cellStyle name="Normale_SEZIONE 4" xfId="19" xr:uid="{00000000-0005-0000-0000-00001A000000}"/>
    <cellStyle name="Normale_tabelle trimestrale conto economico 07" xfId="20" xr:uid="{00000000-0005-0000-0000-00001B000000}"/>
    <cellStyle name="Valuta (0)" xfId="21" xr:uid="{00000000-0005-0000-0000-00001D000000}"/>
    <cellStyle name="Valuta [0]" xfId="22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418"/>
      <rgbColor rgb="00006B2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1D6E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BBD00"/>
      <rgbColor rgb="00EB690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588BF"/>
      <rgbColor rgb="00333333"/>
    </indexedColors>
    <mruColors>
      <color rgb="FF0000FF"/>
      <color rgb="FF000080"/>
      <color rgb="FFC00418"/>
      <color rgb="FFFFCC99"/>
      <color rgb="FFD1D6E9"/>
      <color rgb="FF00FF00"/>
      <color rgb="FFFFC000"/>
      <color rgb="FFFFD199"/>
      <color rgb="FFEB690B"/>
      <color rgb="FF006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46490949022882E-2"/>
          <c:y val="2.0991449217977701E-2"/>
          <c:w val="0.84952451083217573"/>
          <c:h val="0.80938230421313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BBD00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80"/>
                    </a:solidFill>
                    <a:latin typeface="Arial" panose="020B0604020202020204" pitchFamily="34" charset="0"/>
                    <a:ea typeface="Frutiger LT 45 Light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'IFRS9_Commissioni nette'!$L$9:$L$12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'IFRS9_Commissioni nette'!$M$9:$M$12</c:f>
              <c:numCache>
                <c:formatCode>#,##0;\-#,##0;\-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8-4742-8E87-F30F43BC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5857792"/>
        <c:axId val="85859328"/>
      </c:barChart>
      <c:catAx>
        <c:axId val="85857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80"/>
                </a:solidFill>
                <a:latin typeface="Arial" panose="020B0604020202020204" pitchFamily="34" charset="0"/>
                <a:ea typeface="Frutiger LT 45 Light"/>
                <a:cs typeface="Arial" panose="020B0604020202020204" pitchFamily="34" charset="0"/>
              </a:defRPr>
            </a:pPr>
            <a:endParaRPr lang="it-IT"/>
          </a:p>
        </c:txPr>
        <c:crossAx val="858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59328"/>
        <c:scaling>
          <c:orientation val="minMax"/>
          <c:max val="3000"/>
          <c:min val="0"/>
        </c:scaling>
        <c:delete val="1"/>
        <c:axPos val="l"/>
        <c:numFmt formatCode="#,##0;\-#,##0;\-" sourceLinked="1"/>
        <c:majorTickMark val="out"/>
        <c:minorTickMark val="none"/>
        <c:tickLblPos val="nextTo"/>
        <c:crossAx val="85857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74674005092335E-2"/>
          <c:y val="3.448298483702094E-2"/>
          <c:w val="0.83852771781796531"/>
          <c:h val="0.78665716884832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80"/>
                      </a:solidFill>
                      <a:latin typeface="Arial" panose="020B0604020202020204" pitchFamily="34" charset="0"/>
                      <a:ea typeface="Frutiger LT 45 Light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43D-4A0E-9BD5-EDD56F80EB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80"/>
                    </a:solidFill>
                    <a:latin typeface="Arial" panose="020B0604020202020204" pitchFamily="34" charset="0"/>
                    <a:ea typeface="Frutiger LT 45 Light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'IFRS9_Commissioni nette'!$L$13:$L$16</c:f>
              <c:numCache>
                <c:formatCode>#,##0</c:formatCode>
                <c:ptCount val="4"/>
                <c:pt idx="0">
                  <c:v>0</c:v>
                </c:pt>
              </c:numCache>
            </c:numRef>
          </c:cat>
          <c:val>
            <c:numRef>
              <c:f>'IFRS9_Commissioni nette'!$M$13:$M$16</c:f>
              <c:numCache>
                <c:formatCode>#,##0;\-#,##0;\-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D-4A0E-9BD5-EDD56F8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7702528"/>
        <c:axId val="98329344"/>
      </c:barChart>
      <c:catAx>
        <c:axId val="877025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80"/>
                </a:solidFill>
                <a:latin typeface="Arial" panose="020B0604020202020204" pitchFamily="34" charset="0"/>
                <a:ea typeface="Frutiger LT 45 Light"/>
                <a:cs typeface="Arial" panose="020B0604020202020204" pitchFamily="34" charset="0"/>
              </a:defRPr>
            </a:pPr>
            <a:endParaRPr lang="it-IT"/>
          </a:p>
        </c:txPr>
        <c:crossAx val="98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29344"/>
        <c:scaling>
          <c:orientation val="minMax"/>
          <c:max val="3000"/>
          <c:min val="0"/>
        </c:scaling>
        <c:delete val="1"/>
        <c:axPos val="l"/>
        <c:numFmt formatCode="#,##0;\-#,##0;\-" sourceLinked="1"/>
        <c:majorTickMark val="out"/>
        <c:minorTickMark val="none"/>
        <c:tickLblPos val="nextTo"/>
        <c:crossAx val="87702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357675</xdr:colOff>
      <xdr:row>11</xdr:row>
      <xdr:rowOff>60080</xdr:rowOff>
    </xdr:from>
    <xdr:to>
      <xdr:col>9</xdr:col>
      <xdr:colOff>1391556</xdr:colOff>
      <xdr:row>22</xdr:row>
      <xdr:rowOff>21459</xdr:rowOff>
    </xdr:to>
    <xdr:graphicFrame macro="">
      <xdr:nvGraphicFramePr>
        <xdr:cNvPr id="2" name="GRAF_ITA_T-1">
          <a:extLst>
            <a:ext uri="{FF2B5EF4-FFF2-40B4-BE49-F238E27FC236}">
              <a16:creationId xmlns:a16="http://schemas.microsoft.com/office/drawing/2014/main" id="{04CF957E-F365-4791-9DAC-88FFC2B7E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1145486</xdr:colOff>
      <xdr:row>11</xdr:row>
      <xdr:rowOff>145857</xdr:rowOff>
    </xdr:from>
    <xdr:to>
      <xdr:col>9</xdr:col>
      <xdr:colOff>2699561</xdr:colOff>
      <xdr:row>22</xdr:row>
      <xdr:rowOff>29518</xdr:rowOff>
    </xdr:to>
    <xdr:graphicFrame macro="">
      <xdr:nvGraphicFramePr>
        <xdr:cNvPr id="3" name="GRAF_ITA_T">
          <a:extLst>
            <a:ext uri="{FF2B5EF4-FFF2-40B4-BE49-F238E27FC236}">
              <a16:creationId xmlns:a16="http://schemas.microsoft.com/office/drawing/2014/main" id="{CE2C4AE3-EF78-44F7-AE24-3E8B39CAB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2328956</xdr:colOff>
      <xdr:row>7</xdr:row>
      <xdr:rowOff>237938</xdr:rowOff>
    </xdr:from>
    <xdr:to>
      <xdr:col>5</xdr:col>
      <xdr:colOff>62753</xdr:colOff>
      <xdr:row>20</xdr:row>
      <xdr:rowOff>71530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DCE99B6F-DC2F-457C-99B6-FFAB1AFDA92B}"/>
            </a:ext>
          </a:extLst>
        </xdr:cNvPr>
        <xdr:cNvSpPr/>
      </xdr:nvSpPr>
      <xdr:spPr bwMode="auto">
        <a:xfrm>
          <a:off x="2328956" y="1425762"/>
          <a:ext cx="3986679" cy="2186827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it-IT" sz="1100"/>
            <a:t>TABELLA DA NON PUBBLICARE, è UGUALE ALLA PRECEDENTE MA SENZA APERTURA ATTIVE/PASSIVE (a marzo 2022 invece era presente poichè avevo la duplicazione</a:t>
          </a:r>
          <a:r>
            <a:rPr lang="it-IT" sz="1100" baseline="0"/>
            <a:t> delle tabelle per i dati rideterminati)</a:t>
          </a:r>
          <a:endParaRPr lang="it-IT" sz="1100"/>
        </a:p>
      </xdr:txBody>
    </xdr:sp>
    <xdr:clientData/>
  </xdr:twoCellAnchor>
  <xdr:twoCellAnchor>
    <xdr:from>
      <xdr:col>6</xdr:col>
      <xdr:colOff>493058</xdr:colOff>
      <xdr:row>6</xdr:row>
      <xdr:rowOff>67235</xdr:rowOff>
    </xdr:from>
    <xdr:to>
      <xdr:col>14</xdr:col>
      <xdr:colOff>67234</xdr:colOff>
      <xdr:row>21</xdr:row>
      <xdr:rowOff>33617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A83C5F0-7342-A3C9-C454-81828588C676}"/>
            </a:ext>
          </a:extLst>
        </xdr:cNvPr>
        <xdr:cNvSpPr/>
      </xdr:nvSpPr>
      <xdr:spPr bwMode="auto">
        <a:xfrm>
          <a:off x="7384676" y="1098176"/>
          <a:ext cx="6308911" cy="2723029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it-IT" sz="1100"/>
            <a:t>QUESTO FOGLIO NON è DA UTILIZZARE PER IL 2024. TUTTO PRESENTE NEL FOGLIO IFRS9_Comm_nette_apertura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2"/>
  <dimension ref="A1:HZ32"/>
  <sheetViews>
    <sheetView showGridLines="0" tabSelected="1" zoomScale="115" zoomScaleNormal="115" zoomScaleSheetLayoutView="130" workbookViewId="0">
      <selection activeCell="A2" sqref="A2:E2"/>
    </sheetView>
  </sheetViews>
  <sheetFormatPr defaultColWidth="9.140625" defaultRowHeight="12.75"/>
  <cols>
    <col min="1" max="1" width="65.5703125" style="128" customWidth="1"/>
    <col min="2" max="2" width="15.5703125" style="128" customWidth="1"/>
    <col min="3" max="4" width="13.5703125" style="128" customWidth="1"/>
    <col min="5" max="5" width="8.5703125" style="2" customWidth="1"/>
    <col min="6" max="16384" width="9.140625" style="128"/>
  </cols>
  <sheetData>
    <row r="1" spans="1:7" ht="12.75" customHeight="1">
      <c r="A1" s="147"/>
      <c r="B1" s="148"/>
      <c r="C1" s="149"/>
      <c r="D1" s="1"/>
      <c r="E1" s="150"/>
    </row>
    <row r="2" spans="1:7" s="230" customFormat="1" ht="25.5">
      <c r="A2" s="252" t="s">
        <v>150</v>
      </c>
      <c r="B2" s="252"/>
      <c r="C2" s="252"/>
      <c r="D2" s="252"/>
      <c r="E2" s="252"/>
    </row>
    <row r="3" spans="1:7" s="230" customFormat="1" ht="15" customHeight="1">
      <c r="B3" s="229"/>
      <c r="C3" s="229"/>
      <c r="E3" s="229"/>
    </row>
    <row r="4" spans="1:7" s="230" customFormat="1" ht="15" customHeight="1">
      <c r="A4" s="253" t="s">
        <v>39</v>
      </c>
      <c r="B4" s="253"/>
      <c r="C4" s="253"/>
      <c r="D4" s="253"/>
      <c r="E4" s="253"/>
      <c r="F4" s="231"/>
      <c r="G4" s="231"/>
    </row>
    <row r="5" spans="1:7" ht="20.100000000000001" customHeight="1">
      <c r="A5" s="113"/>
      <c r="B5" s="114"/>
      <c r="C5" s="135"/>
      <c r="D5" s="259" t="s">
        <v>45</v>
      </c>
      <c r="E5" s="259"/>
    </row>
    <row r="6" spans="1:7" s="132" customFormat="1" ht="18" customHeight="1">
      <c r="A6" s="257"/>
      <c r="B6" s="133" t="s">
        <v>73</v>
      </c>
      <c r="C6" s="133" t="s">
        <v>68</v>
      </c>
      <c r="D6" s="255" t="s">
        <v>63</v>
      </c>
      <c r="E6" s="256"/>
    </row>
    <row r="7" spans="1:7" s="132" customFormat="1" ht="15" customHeight="1">
      <c r="A7" s="258"/>
      <c r="B7" s="115"/>
      <c r="C7" s="116"/>
      <c r="D7" s="79" t="s">
        <v>25</v>
      </c>
      <c r="E7" s="79" t="s">
        <v>13</v>
      </c>
    </row>
    <row r="8" spans="1:7" s="4" customFormat="1" ht="18" customHeight="1">
      <c r="A8" s="134" t="s">
        <v>20</v>
      </c>
      <c r="B8" s="117">
        <v>3932</v>
      </c>
      <c r="C8" s="117">
        <v>3254</v>
      </c>
      <c r="D8" s="23">
        <v>678</v>
      </c>
      <c r="E8" s="50">
        <v>20.8</v>
      </c>
    </row>
    <row r="9" spans="1:7" s="4" customFormat="1" ht="17.100000000000001" customHeight="1">
      <c r="A9" s="134" t="s">
        <v>24</v>
      </c>
      <c r="B9" s="117">
        <v>2272</v>
      </c>
      <c r="C9" s="117">
        <v>2137</v>
      </c>
      <c r="D9" s="23">
        <v>135</v>
      </c>
      <c r="E9" s="50">
        <v>6.3</v>
      </c>
    </row>
    <row r="10" spans="1:7" s="4" customFormat="1" ht="17.100000000000001" customHeight="1">
      <c r="A10" s="112" t="s">
        <v>71</v>
      </c>
      <c r="B10" s="117">
        <v>455</v>
      </c>
      <c r="C10" s="117">
        <v>397</v>
      </c>
      <c r="D10" s="23">
        <v>58</v>
      </c>
      <c r="E10" s="50">
        <v>14.6</v>
      </c>
    </row>
    <row r="11" spans="1:7" s="4" customFormat="1" ht="17.100000000000001" customHeight="1">
      <c r="A11" s="112" t="s">
        <v>75</v>
      </c>
      <c r="B11" s="117">
        <v>79</v>
      </c>
      <c r="C11" s="117">
        <v>262</v>
      </c>
      <c r="D11" s="23">
        <v>-183</v>
      </c>
      <c r="E11" s="50">
        <v>-69.8</v>
      </c>
    </row>
    <row r="12" spans="1:7" s="4" customFormat="1" ht="17.100000000000001" customHeight="1">
      <c r="A12" s="136" t="s">
        <v>58</v>
      </c>
      <c r="B12" s="117">
        <v>-6</v>
      </c>
      <c r="C12" s="117">
        <v>7</v>
      </c>
      <c r="D12" s="23">
        <v>-13</v>
      </c>
      <c r="E12" s="50" t="s">
        <v>123</v>
      </c>
    </row>
    <row r="13" spans="1:7" s="4" customFormat="1" ht="17.100000000000001" customHeight="1">
      <c r="A13" s="111" t="s">
        <v>57</v>
      </c>
      <c r="B13" s="139">
        <v>6732</v>
      </c>
      <c r="C13" s="139">
        <v>6057</v>
      </c>
      <c r="D13" s="118">
        <v>675</v>
      </c>
      <c r="E13" s="119">
        <v>11.1</v>
      </c>
    </row>
    <row r="14" spans="1:7" s="4" customFormat="1" ht="17.100000000000001" customHeight="1">
      <c r="A14" s="136" t="s">
        <v>26</v>
      </c>
      <c r="B14" s="117">
        <v>-1592</v>
      </c>
      <c r="C14" s="117">
        <v>-1560</v>
      </c>
      <c r="D14" s="23">
        <v>32</v>
      </c>
      <c r="E14" s="50">
        <v>2.1</v>
      </c>
    </row>
    <row r="15" spans="1:7" s="4" customFormat="1" ht="17.100000000000001" customHeight="1">
      <c r="A15" s="136" t="s">
        <v>31</v>
      </c>
      <c r="B15" s="117">
        <v>-623</v>
      </c>
      <c r="C15" s="117">
        <v>-644</v>
      </c>
      <c r="D15" s="23">
        <v>-21</v>
      </c>
      <c r="E15" s="50">
        <v>-3.3</v>
      </c>
    </row>
    <row r="16" spans="1:7" s="4" customFormat="1" ht="17.100000000000001" customHeight="1">
      <c r="A16" s="136" t="s">
        <v>17</v>
      </c>
      <c r="B16" s="117">
        <v>-355</v>
      </c>
      <c r="C16" s="117">
        <v>-332</v>
      </c>
      <c r="D16" s="23">
        <v>23</v>
      </c>
      <c r="E16" s="50">
        <v>6.9</v>
      </c>
    </row>
    <row r="17" spans="1:234" s="4" customFormat="1" ht="17.100000000000001" customHeight="1">
      <c r="A17" s="111" t="s">
        <v>21</v>
      </c>
      <c r="B17" s="139">
        <v>-2570</v>
      </c>
      <c r="C17" s="139">
        <v>-2536</v>
      </c>
      <c r="D17" s="120">
        <v>34</v>
      </c>
      <c r="E17" s="119">
        <v>1.3</v>
      </c>
    </row>
    <row r="18" spans="1:234" s="4" customFormat="1" ht="17.100000000000001" customHeight="1">
      <c r="A18" s="111" t="s">
        <v>22</v>
      </c>
      <c r="B18" s="139">
        <v>4162</v>
      </c>
      <c r="C18" s="139">
        <v>3521</v>
      </c>
      <c r="D18" s="120">
        <v>641</v>
      </c>
      <c r="E18" s="119">
        <v>18.2</v>
      </c>
    </row>
    <row r="19" spans="1:234" s="4" customFormat="1" ht="17.100000000000001" customHeight="1">
      <c r="A19" s="136" t="s">
        <v>72</v>
      </c>
      <c r="B19" s="117">
        <v>-236</v>
      </c>
      <c r="C19" s="117">
        <v>-189</v>
      </c>
      <c r="D19" s="23">
        <v>47</v>
      </c>
      <c r="E19" s="50">
        <v>24.9</v>
      </c>
    </row>
    <row r="20" spans="1:234" s="4" customFormat="1" ht="17.100000000000001" customHeight="1">
      <c r="A20" s="112" t="s">
        <v>59</v>
      </c>
      <c r="B20" s="117">
        <v>-53</v>
      </c>
      <c r="C20" s="117">
        <v>-70</v>
      </c>
      <c r="D20" s="23">
        <v>-17</v>
      </c>
      <c r="E20" s="50">
        <v>-24.3</v>
      </c>
    </row>
    <row r="21" spans="1:234" s="4" customFormat="1" ht="17.100000000000001" customHeight="1">
      <c r="A21" s="136" t="s">
        <v>51</v>
      </c>
      <c r="B21" s="117">
        <v>57</v>
      </c>
      <c r="C21" s="117">
        <v>101</v>
      </c>
      <c r="D21" s="23">
        <v>-44</v>
      </c>
      <c r="E21" s="50">
        <v>-43.6</v>
      </c>
    </row>
    <row r="22" spans="1:234" s="4" customFormat="1" ht="17.100000000000001" customHeight="1">
      <c r="A22" s="112" t="s">
        <v>52</v>
      </c>
      <c r="B22" s="117">
        <v>0</v>
      </c>
      <c r="C22" s="117">
        <v>0</v>
      </c>
      <c r="D22" s="23">
        <v>0</v>
      </c>
      <c r="E22" s="50">
        <v>0</v>
      </c>
    </row>
    <row r="23" spans="1:234" s="4" customFormat="1" ht="17.100000000000001" customHeight="1">
      <c r="A23" s="111" t="s">
        <v>53</v>
      </c>
      <c r="B23" s="139">
        <v>3930</v>
      </c>
      <c r="C23" s="139">
        <v>3363</v>
      </c>
      <c r="D23" s="137">
        <v>567</v>
      </c>
      <c r="E23" s="119">
        <v>16.899999999999999</v>
      </c>
    </row>
    <row r="24" spans="1:234" s="4" customFormat="1" ht="17.100000000000001" customHeight="1">
      <c r="A24" s="136" t="s">
        <v>54</v>
      </c>
      <c r="B24" s="117">
        <v>-1278</v>
      </c>
      <c r="C24" s="117">
        <v>-1084</v>
      </c>
      <c r="D24" s="23">
        <v>194</v>
      </c>
      <c r="E24" s="50">
        <v>17.899999999999999</v>
      </c>
    </row>
    <row r="25" spans="1:234" s="4" customFormat="1" ht="17.100000000000001" customHeight="1">
      <c r="A25" s="136" t="s">
        <v>46</v>
      </c>
      <c r="B25" s="117">
        <v>-56</v>
      </c>
      <c r="C25" s="117">
        <v>-42</v>
      </c>
      <c r="D25" s="23">
        <v>14</v>
      </c>
      <c r="E25" s="50">
        <v>33.299999999999997</v>
      </c>
    </row>
    <row r="26" spans="1:234" s="4" customFormat="1" ht="17.100000000000001" customHeight="1">
      <c r="A26" s="136" t="s">
        <v>44</v>
      </c>
      <c r="B26" s="117">
        <v>-29</v>
      </c>
      <c r="C26" s="117">
        <v>-46</v>
      </c>
      <c r="D26" s="23">
        <v>-17</v>
      </c>
      <c r="E26" s="50">
        <v>-37</v>
      </c>
    </row>
    <row r="27" spans="1:234" s="151" customFormat="1" ht="17.100000000000001" customHeight="1">
      <c r="A27" s="136" t="s">
        <v>55</v>
      </c>
      <c r="B27" s="117">
        <v>-257</v>
      </c>
      <c r="C27" s="117">
        <v>-228</v>
      </c>
      <c r="D27" s="23">
        <v>29</v>
      </c>
      <c r="E27" s="50">
        <v>12.7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4" customFormat="1" ht="17.100000000000001" customHeight="1">
      <c r="A28" s="136" t="s">
        <v>50</v>
      </c>
      <c r="B28" s="117">
        <v>0</v>
      </c>
      <c r="C28" s="117">
        <v>0</v>
      </c>
      <c r="D28" s="23">
        <v>0</v>
      </c>
      <c r="E28" s="50">
        <v>0</v>
      </c>
    </row>
    <row r="29" spans="1:234" s="4" customFormat="1" ht="17.100000000000001" customHeight="1">
      <c r="A29" s="136" t="s">
        <v>23</v>
      </c>
      <c r="B29" s="117">
        <v>-9</v>
      </c>
      <c r="C29" s="117">
        <v>-7</v>
      </c>
      <c r="D29" s="23">
        <v>2</v>
      </c>
      <c r="E29" s="50">
        <v>28.6</v>
      </c>
    </row>
    <row r="30" spans="1:234" s="56" customFormat="1" ht="15" customHeight="1">
      <c r="A30" s="80" t="s">
        <v>47</v>
      </c>
      <c r="B30" s="75">
        <v>2301</v>
      </c>
      <c r="C30" s="75">
        <v>1956</v>
      </c>
      <c r="D30" s="62">
        <v>345</v>
      </c>
      <c r="E30" s="76">
        <v>17.600000000000001</v>
      </c>
      <c r="F30" s="53"/>
      <c r="G30" s="52"/>
      <c r="H30" s="54"/>
      <c r="I30" s="55"/>
      <c r="J30" s="53"/>
      <c r="K30" s="53"/>
      <c r="L30" s="52"/>
      <c r="M30" s="54"/>
      <c r="N30" s="55"/>
      <c r="O30" s="53"/>
      <c r="P30" s="53"/>
      <c r="Q30" s="52"/>
      <c r="R30" s="54"/>
      <c r="S30" s="55"/>
      <c r="T30" s="53"/>
      <c r="U30" s="53"/>
      <c r="V30" s="52"/>
      <c r="W30" s="54"/>
      <c r="X30" s="55"/>
      <c r="Y30" s="53"/>
      <c r="Z30" s="53"/>
      <c r="AA30" s="52"/>
      <c r="AB30" s="54"/>
      <c r="AC30" s="55"/>
      <c r="AD30" s="53"/>
      <c r="AE30" s="53"/>
      <c r="AF30" s="52"/>
      <c r="AG30" s="54"/>
      <c r="AH30" s="55"/>
      <c r="AI30" s="53"/>
      <c r="AJ30" s="53"/>
      <c r="AK30" s="52"/>
      <c r="AL30" s="54"/>
      <c r="AM30" s="55"/>
      <c r="AN30" s="53"/>
      <c r="AO30" s="53"/>
      <c r="AP30" s="52"/>
      <c r="AQ30" s="54"/>
      <c r="AR30" s="55"/>
      <c r="AS30" s="53"/>
      <c r="AT30" s="53"/>
      <c r="AU30" s="52"/>
      <c r="AV30" s="54"/>
      <c r="AW30" s="55"/>
      <c r="AX30" s="53"/>
      <c r="AY30" s="53"/>
      <c r="AZ30" s="52"/>
      <c r="BA30" s="54"/>
      <c r="BB30" s="55"/>
      <c r="BC30" s="53"/>
      <c r="BD30" s="53"/>
      <c r="BE30" s="52"/>
      <c r="BF30" s="54"/>
      <c r="BG30" s="55"/>
      <c r="BH30" s="53"/>
      <c r="BI30" s="53"/>
      <c r="BJ30" s="52"/>
      <c r="BK30" s="54"/>
      <c r="BL30" s="55"/>
      <c r="BM30" s="53"/>
      <c r="BN30" s="53"/>
      <c r="BO30" s="52"/>
      <c r="BP30" s="54"/>
      <c r="BQ30" s="55"/>
      <c r="BR30" s="53"/>
      <c r="BS30" s="53"/>
      <c r="BT30" s="52"/>
      <c r="BU30" s="54"/>
      <c r="BV30" s="55"/>
      <c r="BW30" s="53"/>
      <c r="BX30" s="53"/>
      <c r="BY30" s="52"/>
      <c r="BZ30" s="54"/>
      <c r="CA30" s="55"/>
      <c r="CB30" s="53"/>
      <c r="CC30" s="53"/>
      <c r="CD30" s="52"/>
      <c r="CE30" s="54"/>
      <c r="CF30" s="55"/>
      <c r="CG30" s="53"/>
      <c r="CH30" s="53"/>
      <c r="CI30" s="52"/>
      <c r="CJ30" s="54"/>
      <c r="CK30" s="55"/>
      <c r="CL30" s="53"/>
      <c r="CM30" s="53"/>
      <c r="CN30" s="52"/>
      <c r="CO30" s="54"/>
      <c r="CP30" s="55"/>
      <c r="CQ30" s="53"/>
      <c r="CR30" s="53"/>
      <c r="CS30" s="52"/>
      <c r="CT30" s="54"/>
      <c r="CU30" s="55"/>
      <c r="CV30" s="53"/>
      <c r="CW30" s="53"/>
      <c r="CX30" s="52"/>
      <c r="CY30" s="54"/>
      <c r="CZ30" s="55"/>
      <c r="DA30" s="53"/>
      <c r="DB30" s="53"/>
      <c r="DC30" s="52"/>
      <c r="DD30" s="54"/>
      <c r="DE30" s="55"/>
      <c r="DF30" s="53"/>
      <c r="DG30" s="53"/>
      <c r="DH30" s="52"/>
      <c r="DI30" s="54"/>
      <c r="DJ30" s="55"/>
      <c r="DK30" s="53"/>
      <c r="DL30" s="53"/>
      <c r="DM30" s="52"/>
      <c r="DN30" s="54"/>
      <c r="DO30" s="55"/>
      <c r="DP30" s="53"/>
      <c r="DQ30" s="53"/>
      <c r="DR30" s="52"/>
      <c r="DS30" s="54"/>
      <c r="DT30" s="55"/>
      <c r="DU30" s="53"/>
      <c r="DV30" s="53"/>
      <c r="DW30" s="52"/>
      <c r="DX30" s="54"/>
      <c r="DY30" s="55"/>
      <c r="DZ30" s="53"/>
      <c r="EA30" s="53"/>
      <c r="EB30" s="52"/>
      <c r="EC30" s="54"/>
      <c r="ED30" s="55"/>
      <c r="EE30" s="53"/>
      <c r="EF30" s="53"/>
      <c r="EG30" s="52"/>
      <c r="EH30" s="54"/>
      <c r="EI30" s="55"/>
      <c r="EJ30" s="53"/>
      <c r="EK30" s="53"/>
      <c r="EL30" s="52"/>
      <c r="EM30" s="54"/>
      <c r="EN30" s="55"/>
      <c r="EO30" s="53"/>
      <c r="EP30" s="53"/>
      <c r="EQ30" s="52"/>
      <c r="ER30" s="54"/>
      <c r="ES30" s="55"/>
      <c r="ET30" s="53"/>
      <c r="EU30" s="53"/>
      <c r="EV30" s="52"/>
      <c r="EW30" s="54"/>
      <c r="EX30" s="55"/>
      <c r="EY30" s="53"/>
      <c r="EZ30" s="53"/>
      <c r="FA30" s="52"/>
      <c r="FB30" s="54"/>
      <c r="FC30" s="55"/>
      <c r="FD30" s="53"/>
      <c r="FE30" s="53"/>
      <c r="FF30" s="52"/>
      <c r="FG30" s="54"/>
      <c r="FH30" s="55"/>
      <c r="FI30" s="53"/>
      <c r="FJ30" s="53"/>
      <c r="FK30" s="52"/>
      <c r="FL30" s="54"/>
      <c r="FM30" s="55"/>
      <c r="FN30" s="53"/>
      <c r="FO30" s="53"/>
      <c r="FP30" s="52"/>
      <c r="FQ30" s="54"/>
      <c r="FR30" s="55"/>
      <c r="FS30" s="53"/>
      <c r="FT30" s="53"/>
      <c r="FU30" s="52"/>
      <c r="FV30" s="54"/>
      <c r="FW30" s="55"/>
      <c r="FX30" s="53"/>
      <c r="FY30" s="53"/>
      <c r="FZ30" s="52"/>
      <c r="GA30" s="54"/>
      <c r="GB30" s="55"/>
      <c r="GC30" s="53"/>
      <c r="GD30" s="53"/>
      <c r="GE30" s="52"/>
      <c r="GF30" s="54"/>
      <c r="GG30" s="55"/>
      <c r="GH30" s="53"/>
      <c r="GI30" s="53"/>
      <c r="GJ30" s="52"/>
      <c r="GK30" s="54"/>
      <c r="GL30" s="55"/>
      <c r="GM30" s="53"/>
      <c r="GN30" s="53"/>
      <c r="GO30" s="52"/>
      <c r="GP30" s="54"/>
      <c r="GQ30" s="55"/>
      <c r="GR30" s="53"/>
      <c r="GS30" s="53"/>
      <c r="GT30" s="52"/>
      <c r="GU30" s="54"/>
      <c r="GV30" s="55"/>
      <c r="GW30" s="53"/>
      <c r="GX30" s="53"/>
      <c r="GY30" s="52"/>
      <c r="GZ30" s="54"/>
      <c r="HA30" s="55"/>
      <c r="HB30" s="53"/>
      <c r="HC30" s="53"/>
      <c r="HD30" s="52"/>
      <c r="HE30" s="54"/>
      <c r="HF30" s="55"/>
      <c r="HG30" s="53"/>
      <c r="HH30" s="53"/>
      <c r="HI30" s="52"/>
      <c r="HJ30" s="54"/>
      <c r="HK30" s="55"/>
      <c r="HL30" s="53"/>
      <c r="HM30" s="53"/>
      <c r="HN30" s="52"/>
      <c r="HO30" s="54"/>
      <c r="HP30" s="55"/>
      <c r="HQ30" s="53"/>
      <c r="HR30" s="53"/>
      <c r="HS30" s="52"/>
      <c r="HT30" s="54"/>
      <c r="HU30" s="55"/>
      <c r="HV30" s="53"/>
      <c r="HW30" s="53"/>
      <c r="HX30" s="52"/>
      <c r="HY30" s="54"/>
      <c r="HZ30" s="55"/>
    </row>
    <row r="31" spans="1:234" s="56" customFormat="1" ht="21.95" customHeight="1">
      <c r="A31" s="254" t="s">
        <v>61</v>
      </c>
      <c r="B31" s="254"/>
      <c r="C31" s="254"/>
      <c r="D31" s="254"/>
      <c r="E31" s="254"/>
      <c r="F31" s="53"/>
      <c r="G31" s="52"/>
      <c r="H31" s="54"/>
      <c r="I31" s="55"/>
      <c r="J31" s="53"/>
      <c r="K31" s="53"/>
      <c r="L31" s="52"/>
      <c r="M31" s="54"/>
      <c r="N31" s="55"/>
      <c r="O31" s="53"/>
      <c r="P31" s="53"/>
      <c r="Q31" s="52"/>
      <c r="R31" s="54"/>
      <c r="S31" s="55"/>
      <c r="T31" s="53"/>
      <c r="U31" s="53"/>
      <c r="V31" s="52"/>
      <c r="W31" s="54"/>
      <c r="X31" s="55"/>
      <c r="Y31" s="53"/>
      <c r="Z31" s="53"/>
      <c r="AA31" s="52"/>
      <c r="AB31" s="54"/>
      <c r="AC31" s="55"/>
      <c r="AD31" s="53"/>
      <c r="AE31" s="53"/>
      <c r="AF31" s="52"/>
      <c r="AG31" s="54"/>
      <c r="AH31" s="55"/>
      <c r="AI31" s="53"/>
      <c r="AJ31" s="53"/>
      <c r="AK31" s="52"/>
      <c r="AL31" s="54"/>
      <c r="AM31" s="55"/>
      <c r="AN31" s="53"/>
      <c r="AO31" s="53"/>
      <c r="AP31" s="52"/>
      <c r="AQ31" s="54"/>
      <c r="AR31" s="55"/>
      <c r="AS31" s="53"/>
      <c r="AT31" s="53"/>
      <c r="AU31" s="52"/>
      <c r="AV31" s="54"/>
      <c r="AW31" s="55"/>
      <c r="AX31" s="53"/>
      <c r="AY31" s="53"/>
      <c r="AZ31" s="52"/>
      <c r="BA31" s="54"/>
      <c r="BB31" s="55"/>
      <c r="BC31" s="53"/>
      <c r="BD31" s="53"/>
      <c r="BE31" s="52"/>
      <c r="BF31" s="54"/>
      <c r="BG31" s="55"/>
      <c r="BH31" s="53"/>
      <c r="BI31" s="53"/>
      <c r="BJ31" s="52"/>
      <c r="BK31" s="54"/>
      <c r="BL31" s="55"/>
      <c r="BM31" s="53"/>
      <c r="BN31" s="53"/>
      <c r="BO31" s="52"/>
      <c r="BP31" s="54"/>
      <c r="BQ31" s="55"/>
      <c r="BR31" s="53"/>
      <c r="BS31" s="53"/>
      <c r="BT31" s="52"/>
      <c r="BU31" s="54"/>
      <c r="BV31" s="55"/>
      <c r="BW31" s="53"/>
      <c r="BX31" s="53"/>
      <c r="BY31" s="52"/>
      <c r="BZ31" s="54"/>
      <c r="CA31" s="55"/>
      <c r="CB31" s="53"/>
      <c r="CC31" s="53"/>
      <c r="CD31" s="52"/>
      <c r="CE31" s="54"/>
      <c r="CF31" s="55"/>
      <c r="CG31" s="53"/>
      <c r="CH31" s="53"/>
      <c r="CI31" s="52"/>
      <c r="CJ31" s="54"/>
      <c r="CK31" s="55"/>
      <c r="CL31" s="53"/>
      <c r="CM31" s="53"/>
      <c r="CN31" s="52"/>
      <c r="CO31" s="54"/>
      <c r="CP31" s="55"/>
      <c r="CQ31" s="53"/>
      <c r="CR31" s="53"/>
      <c r="CS31" s="52"/>
      <c r="CT31" s="54"/>
      <c r="CU31" s="55"/>
      <c r="CV31" s="53"/>
      <c r="CW31" s="53"/>
      <c r="CX31" s="52"/>
      <c r="CY31" s="54"/>
      <c r="CZ31" s="55"/>
      <c r="DA31" s="53"/>
      <c r="DB31" s="53"/>
      <c r="DC31" s="52"/>
      <c r="DD31" s="54"/>
      <c r="DE31" s="55"/>
      <c r="DF31" s="53"/>
      <c r="DG31" s="53"/>
      <c r="DH31" s="52"/>
      <c r="DI31" s="54"/>
      <c r="DJ31" s="55"/>
      <c r="DK31" s="53"/>
      <c r="DL31" s="53"/>
      <c r="DM31" s="52"/>
      <c r="DN31" s="54"/>
      <c r="DO31" s="55"/>
      <c r="DP31" s="53"/>
      <c r="DQ31" s="53"/>
      <c r="DR31" s="52"/>
      <c r="DS31" s="54"/>
      <c r="DT31" s="55"/>
      <c r="DU31" s="53"/>
      <c r="DV31" s="53"/>
      <c r="DW31" s="52"/>
      <c r="DX31" s="54"/>
      <c r="DY31" s="55"/>
      <c r="DZ31" s="53"/>
      <c r="EA31" s="53"/>
      <c r="EB31" s="52"/>
      <c r="EC31" s="54"/>
      <c r="ED31" s="55"/>
      <c r="EE31" s="53"/>
      <c r="EF31" s="53"/>
      <c r="EG31" s="52"/>
      <c r="EH31" s="54"/>
      <c r="EI31" s="55"/>
      <c r="EJ31" s="53"/>
      <c r="EK31" s="53"/>
      <c r="EL31" s="52"/>
      <c r="EM31" s="54"/>
      <c r="EN31" s="55"/>
      <c r="EO31" s="53"/>
      <c r="EP31" s="53"/>
      <c r="EQ31" s="52"/>
      <c r="ER31" s="54"/>
      <c r="ES31" s="55"/>
      <c r="ET31" s="53"/>
      <c r="EU31" s="53"/>
      <c r="EV31" s="52"/>
      <c r="EW31" s="54"/>
      <c r="EX31" s="55"/>
      <c r="EY31" s="53"/>
      <c r="EZ31" s="53"/>
      <c r="FA31" s="52"/>
      <c r="FB31" s="54"/>
      <c r="FC31" s="55"/>
      <c r="FD31" s="53"/>
      <c r="FE31" s="53"/>
      <c r="FF31" s="52"/>
      <c r="FG31" s="54"/>
      <c r="FH31" s="55"/>
      <c r="FI31" s="53"/>
      <c r="FJ31" s="53"/>
      <c r="FK31" s="52"/>
      <c r="FL31" s="54"/>
      <c r="FM31" s="55"/>
      <c r="FN31" s="53"/>
      <c r="FO31" s="53"/>
      <c r="FP31" s="52"/>
      <c r="FQ31" s="54"/>
      <c r="FR31" s="55"/>
      <c r="FS31" s="53"/>
      <c r="FT31" s="53"/>
      <c r="FU31" s="52"/>
      <c r="FV31" s="54"/>
      <c r="FW31" s="55"/>
      <c r="FX31" s="53"/>
      <c r="FY31" s="53"/>
      <c r="FZ31" s="52"/>
      <c r="GA31" s="54"/>
      <c r="GB31" s="55"/>
      <c r="GC31" s="53"/>
      <c r="GD31" s="53"/>
      <c r="GE31" s="52"/>
      <c r="GF31" s="54"/>
      <c r="GG31" s="55"/>
      <c r="GH31" s="53"/>
      <c r="GI31" s="53"/>
      <c r="GJ31" s="52"/>
      <c r="GK31" s="54"/>
      <c r="GL31" s="55"/>
      <c r="GM31" s="53"/>
      <c r="GN31" s="53"/>
      <c r="GO31" s="52"/>
      <c r="GP31" s="54"/>
      <c r="GQ31" s="55"/>
      <c r="GR31" s="53"/>
      <c r="GS31" s="53"/>
      <c r="GT31" s="52"/>
      <c r="GU31" s="54"/>
      <c r="GV31" s="55"/>
      <c r="GW31" s="53"/>
      <c r="GX31" s="53"/>
      <c r="GY31" s="52"/>
      <c r="GZ31" s="54"/>
      <c r="HA31" s="55"/>
      <c r="HB31" s="53"/>
      <c r="HC31" s="53"/>
      <c r="HD31" s="52"/>
      <c r="HE31" s="54"/>
      <c r="HF31" s="55"/>
      <c r="HG31" s="53"/>
      <c r="HH31" s="53"/>
      <c r="HI31" s="52"/>
      <c r="HJ31" s="54"/>
      <c r="HK31" s="55"/>
      <c r="HL31" s="53"/>
      <c r="HM31" s="53"/>
      <c r="HN31" s="52"/>
      <c r="HO31" s="54"/>
      <c r="HP31" s="55"/>
      <c r="HQ31" s="53"/>
      <c r="HR31" s="53"/>
      <c r="HS31" s="52"/>
      <c r="HT31" s="54"/>
      <c r="HU31" s="55"/>
      <c r="HV31" s="53"/>
      <c r="HW31" s="53"/>
      <c r="HX31" s="52"/>
      <c r="HY31" s="54"/>
      <c r="HZ31" s="55"/>
    </row>
    <row r="32" spans="1:234" s="132" customFormat="1" ht="20.100000000000001" customHeight="1">
      <c r="A32" s="11"/>
      <c r="B32" s="12"/>
      <c r="C32" s="12"/>
      <c r="D32" s="12"/>
      <c r="E32" s="13"/>
      <c r="F32" s="8"/>
      <c r="G32" s="8"/>
      <c r="H32" s="9"/>
      <c r="I32" s="10"/>
      <c r="J32" s="8"/>
      <c r="K32" s="8"/>
      <c r="L32" s="8"/>
      <c r="M32" s="9"/>
      <c r="N32" s="10"/>
      <c r="O32" s="8"/>
      <c r="P32" s="8"/>
      <c r="Q32" s="8"/>
      <c r="R32" s="9"/>
      <c r="S32" s="10"/>
      <c r="T32" s="8"/>
      <c r="U32" s="8"/>
      <c r="V32" s="8"/>
      <c r="W32" s="9"/>
      <c r="X32" s="10"/>
      <c r="Y32" s="8"/>
      <c r="Z32" s="8"/>
      <c r="AA32" s="8"/>
      <c r="AB32" s="9"/>
      <c r="AC32" s="10"/>
      <c r="AD32" s="8"/>
      <c r="AE32" s="8"/>
      <c r="AF32" s="8"/>
      <c r="AG32" s="9"/>
      <c r="AH32" s="10"/>
      <c r="AI32" s="8"/>
      <c r="AJ32" s="8"/>
      <c r="AK32" s="8"/>
      <c r="AL32" s="9"/>
      <c r="AM32" s="10"/>
      <c r="AN32" s="8"/>
      <c r="AO32" s="8"/>
      <c r="AP32" s="8"/>
      <c r="AQ32" s="9"/>
      <c r="AR32" s="10"/>
      <c r="AS32" s="8"/>
      <c r="AT32" s="8"/>
      <c r="AU32" s="8"/>
      <c r="AV32" s="9"/>
      <c r="AW32" s="10"/>
      <c r="AX32" s="8"/>
      <c r="AY32" s="8"/>
      <c r="AZ32" s="8"/>
      <c r="BA32" s="9"/>
      <c r="BB32" s="10"/>
      <c r="BC32" s="8"/>
      <c r="BD32" s="8"/>
      <c r="BE32" s="8"/>
      <c r="BF32" s="9"/>
      <c r="BG32" s="10"/>
      <c r="BH32" s="8"/>
      <c r="BI32" s="8"/>
      <c r="BJ32" s="8"/>
      <c r="BK32" s="9"/>
      <c r="BL32" s="10"/>
      <c r="BM32" s="8"/>
      <c r="BN32" s="8"/>
      <c r="BO32" s="8"/>
      <c r="BP32" s="9"/>
      <c r="BQ32" s="10"/>
      <c r="BR32" s="8"/>
      <c r="BS32" s="8"/>
      <c r="BT32" s="8"/>
      <c r="BU32" s="9"/>
      <c r="BV32" s="10"/>
      <c r="BW32" s="8"/>
      <c r="BX32" s="8"/>
      <c r="BY32" s="8"/>
      <c r="BZ32" s="9"/>
      <c r="CA32" s="10"/>
      <c r="CB32" s="8"/>
      <c r="CC32" s="8"/>
      <c r="CD32" s="8"/>
      <c r="CE32" s="9"/>
      <c r="CF32" s="10"/>
      <c r="CG32" s="8"/>
      <c r="CH32" s="8"/>
      <c r="CI32" s="8"/>
      <c r="CJ32" s="9"/>
      <c r="CK32" s="10"/>
      <c r="CL32" s="8"/>
      <c r="CM32" s="8"/>
      <c r="CN32" s="8"/>
      <c r="CO32" s="9"/>
      <c r="CP32" s="10"/>
      <c r="CQ32" s="8"/>
      <c r="CR32" s="8"/>
      <c r="CS32" s="8"/>
      <c r="CT32" s="9"/>
      <c r="CU32" s="10"/>
      <c r="CV32" s="8"/>
      <c r="CW32" s="8"/>
      <c r="CX32" s="8"/>
      <c r="CY32" s="9"/>
      <c r="CZ32" s="10"/>
      <c r="DA32" s="8"/>
      <c r="DB32" s="8"/>
      <c r="DC32" s="8"/>
      <c r="DD32" s="9"/>
      <c r="DE32" s="10"/>
      <c r="DF32" s="8"/>
      <c r="DG32" s="8"/>
      <c r="DH32" s="8"/>
      <c r="DI32" s="9"/>
      <c r="DJ32" s="10"/>
      <c r="DK32" s="8"/>
      <c r="DL32" s="8"/>
      <c r="DM32" s="8"/>
      <c r="DN32" s="9"/>
      <c r="DO32" s="10"/>
      <c r="DP32" s="8"/>
      <c r="DQ32" s="8"/>
      <c r="DR32" s="8"/>
      <c r="DS32" s="9"/>
      <c r="DT32" s="10"/>
      <c r="DU32" s="8"/>
      <c r="DV32" s="8"/>
      <c r="DW32" s="8"/>
      <c r="DX32" s="9"/>
      <c r="DY32" s="10"/>
      <c r="DZ32" s="8"/>
      <c r="EA32" s="8"/>
      <c r="EB32" s="8"/>
      <c r="EC32" s="9"/>
      <c r="ED32" s="10"/>
      <c r="EE32" s="8"/>
      <c r="EF32" s="8"/>
      <c r="EG32" s="8"/>
      <c r="EH32" s="9"/>
      <c r="EI32" s="10"/>
      <c r="EJ32" s="8"/>
      <c r="EK32" s="8"/>
      <c r="EL32" s="8"/>
      <c r="EM32" s="9"/>
      <c r="EN32" s="10"/>
      <c r="EO32" s="8"/>
      <c r="EP32" s="8"/>
      <c r="EQ32" s="8"/>
      <c r="ER32" s="9"/>
      <c r="ES32" s="10"/>
      <c r="ET32" s="8"/>
      <c r="EU32" s="8"/>
      <c r="EV32" s="8"/>
      <c r="EW32" s="9"/>
      <c r="EX32" s="10"/>
      <c r="EY32" s="8"/>
      <c r="EZ32" s="8"/>
      <c r="FA32" s="8"/>
      <c r="FB32" s="9"/>
      <c r="FC32" s="10"/>
      <c r="FD32" s="8"/>
      <c r="FE32" s="8"/>
      <c r="FF32" s="8"/>
      <c r="FG32" s="9"/>
      <c r="FH32" s="10"/>
      <c r="FI32" s="8"/>
      <c r="FJ32" s="8"/>
      <c r="FK32" s="8"/>
      <c r="FL32" s="9"/>
      <c r="FM32" s="10"/>
      <c r="FN32" s="8"/>
      <c r="FO32" s="8"/>
      <c r="FP32" s="8"/>
      <c r="FQ32" s="9"/>
      <c r="FR32" s="10"/>
      <c r="FS32" s="8"/>
      <c r="FT32" s="8"/>
      <c r="FU32" s="8"/>
      <c r="FV32" s="9"/>
      <c r="FW32" s="10"/>
      <c r="FX32" s="8"/>
      <c r="FY32" s="8"/>
      <c r="FZ32" s="8"/>
      <c r="GA32" s="9"/>
      <c r="GB32" s="10"/>
      <c r="GC32" s="8"/>
      <c r="GD32" s="8"/>
      <c r="GE32" s="8"/>
      <c r="GF32" s="9"/>
      <c r="GG32" s="10"/>
      <c r="GH32" s="8"/>
      <c r="GI32" s="8"/>
      <c r="GJ32" s="8"/>
      <c r="GK32" s="9"/>
      <c r="GL32" s="10"/>
      <c r="GM32" s="8"/>
      <c r="GN32" s="8"/>
      <c r="GO32" s="8"/>
      <c r="GP32" s="9"/>
      <c r="GQ32" s="10"/>
      <c r="GR32" s="8"/>
      <c r="GS32" s="8"/>
      <c r="GT32" s="8"/>
      <c r="GU32" s="9"/>
      <c r="GV32" s="10"/>
      <c r="GW32" s="8"/>
      <c r="GX32" s="8"/>
      <c r="GY32" s="8"/>
      <c r="GZ32" s="9"/>
      <c r="HA32" s="10"/>
      <c r="HB32" s="8"/>
      <c r="HC32" s="8"/>
      <c r="HD32" s="8"/>
      <c r="HE32" s="9"/>
      <c r="HF32" s="10"/>
      <c r="HG32" s="8"/>
      <c r="HH32" s="8"/>
      <c r="HI32" s="8"/>
      <c r="HJ32" s="9"/>
      <c r="HK32" s="10"/>
      <c r="HL32" s="8"/>
      <c r="HM32" s="8"/>
      <c r="HN32" s="8"/>
      <c r="HO32" s="9"/>
      <c r="HP32" s="10"/>
      <c r="HQ32" s="8"/>
      <c r="HR32" s="8"/>
      <c r="HS32" s="8"/>
      <c r="HT32" s="9"/>
      <c r="HU32" s="10"/>
      <c r="HV32" s="8"/>
      <c r="HW32" s="8"/>
      <c r="HX32" s="8"/>
      <c r="HY32" s="9"/>
      <c r="HZ32" s="10"/>
    </row>
  </sheetData>
  <customSheetViews>
    <customSheetView guid="{04E2F78C-2C6D-4636-88DF-7D2B3644025B}" scale="140" showPageBreaks="1" showGridLines="0" printArea="1" hiddenRows="1" showRuler="0" topLeftCell="A46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1"/>
      <headerFooter alignWithMargins="0"/>
    </customSheetView>
    <customSheetView guid="{8562CDB7-27EA-4D1C-968C-03422A17CE65}" scale="140" showPageBreaks="1" showGridLines="0" printArea="1" hiddenRows="1" showRuler="0" topLeftCell="A3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2"/>
      <headerFooter alignWithMargins="0"/>
    </customSheetView>
  </customSheetViews>
  <mergeCells count="6">
    <mergeCell ref="A2:E2"/>
    <mergeCell ref="A4:E4"/>
    <mergeCell ref="A31:E31"/>
    <mergeCell ref="D6:E6"/>
    <mergeCell ref="A6:A7"/>
    <mergeCell ref="D5:E5"/>
  </mergeCells>
  <phoneticPr fontId="0" type="noConversion"/>
  <pageMargins left="0.75" right="0.75" top="1" bottom="1" header="0.5" footer="0.5"/>
  <pageSetup paperSize="9" scale="6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2"/>
  <sheetViews>
    <sheetView showGridLines="0" zoomScale="115" zoomScaleNormal="115" zoomScaleSheetLayoutView="130" workbookViewId="0">
      <selection activeCell="A2" sqref="A2:E2"/>
    </sheetView>
  </sheetViews>
  <sheetFormatPr defaultColWidth="9.140625" defaultRowHeight="12.75"/>
  <cols>
    <col min="1" max="1" width="55.5703125" style="128" customWidth="1"/>
    <col min="2" max="2" width="9.5703125" style="128" customWidth="1"/>
    <col min="3" max="3" width="10.5703125" style="128" customWidth="1"/>
    <col min="4" max="6" width="7.5703125" style="128" customWidth="1"/>
    <col min="7" max="16384" width="9.140625" style="128"/>
  </cols>
  <sheetData>
    <row r="2" spans="1:6" ht="24.95" customHeight="1">
      <c r="A2" s="252" t="s">
        <v>150</v>
      </c>
      <c r="B2" s="252"/>
      <c r="C2" s="252"/>
      <c r="D2" s="252"/>
      <c r="E2" s="252"/>
      <c r="F2" s="131"/>
    </row>
    <row r="3" spans="1:6" ht="12.75" customHeight="1">
      <c r="A3" s="3"/>
      <c r="F3" s="1"/>
    </row>
    <row r="4" spans="1:6" ht="15" customHeight="1">
      <c r="A4" s="253" t="s">
        <v>27</v>
      </c>
      <c r="B4" s="253"/>
      <c r="C4" s="253"/>
      <c r="D4" s="253"/>
      <c r="E4" s="253"/>
      <c r="F4" s="253"/>
    </row>
    <row r="5" spans="1:6" s="7" customFormat="1" ht="12" customHeight="1">
      <c r="A5" s="81"/>
      <c r="B5" s="145"/>
      <c r="C5" s="82"/>
      <c r="D5" s="82"/>
      <c r="E5" s="261" t="s">
        <v>45</v>
      </c>
      <c r="F5" s="261"/>
    </row>
    <row r="6" spans="1:6" s="57" customFormat="1" ht="12.95" customHeight="1">
      <c r="A6" s="83"/>
      <c r="B6" s="153" t="s">
        <v>74</v>
      </c>
      <c r="C6" s="262" t="s">
        <v>69</v>
      </c>
      <c r="D6" s="263"/>
      <c r="E6" s="263"/>
      <c r="F6" s="263"/>
    </row>
    <row r="7" spans="1:6" s="58" customFormat="1" ht="33" customHeight="1">
      <c r="A7" s="83"/>
      <c r="B7" s="121" t="s">
        <v>43</v>
      </c>
      <c r="C7" s="84" t="s">
        <v>33</v>
      </c>
      <c r="D7" s="84" t="s">
        <v>34</v>
      </c>
      <c r="E7" s="84" t="s">
        <v>35</v>
      </c>
      <c r="F7" s="84" t="s">
        <v>36</v>
      </c>
    </row>
    <row r="8" spans="1:6" s="15" customFormat="1" ht="18" customHeight="1">
      <c r="A8" s="95" t="s">
        <v>20</v>
      </c>
      <c r="B8" s="123">
        <v>3932</v>
      </c>
      <c r="C8" s="16">
        <v>3995</v>
      </c>
      <c r="D8" s="16">
        <v>3813</v>
      </c>
      <c r="E8" s="16">
        <v>3584</v>
      </c>
      <c r="F8" s="16">
        <v>3254</v>
      </c>
    </row>
    <row r="9" spans="1:6" s="15" customFormat="1" ht="15" customHeight="1">
      <c r="A9" s="95" t="s">
        <v>24</v>
      </c>
      <c r="B9" s="123">
        <v>2272</v>
      </c>
      <c r="C9" s="16">
        <v>2110</v>
      </c>
      <c r="D9" s="16">
        <v>2095</v>
      </c>
      <c r="E9" s="16">
        <v>2216</v>
      </c>
      <c r="F9" s="16">
        <v>2137</v>
      </c>
    </row>
    <row r="10" spans="1:6" s="15" customFormat="1" ht="15" customHeight="1">
      <c r="A10" s="127" t="s">
        <v>71</v>
      </c>
      <c r="B10" s="123">
        <v>455</v>
      </c>
      <c r="C10" s="16">
        <v>391</v>
      </c>
      <c r="D10" s="16">
        <v>419</v>
      </c>
      <c r="E10" s="16">
        <v>459</v>
      </c>
      <c r="F10" s="16">
        <v>397</v>
      </c>
    </row>
    <row r="11" spans="1:6" s="15" customFormat="1" ht="15" customHeight="1">
      <c r="A11" s="127" t="s">
        <v>75</v>
      </c>
      <c r="B11" s="123">
        <v>79</v>
      </c>
      <c r="C11" s="16">
        <v>-91</v>
      </c>
      <c r="D11" s="16">
        <v>52</v>
      </c>
      <c r="E11" s="16">
        <v>75</v>
      </c>
      <c r="F11" s="16">
        <v>262</v>
      </c>
    </row>
    <row r="12" spans="1:6" s="15" customFormat="1" ht="15" customHeight="1">
      <c r="A12" s="125" t="s">
        <v>58</v>
      </c>
      <c r="B12" s="123">
        <v>-6</v>
      </c>
      <c r="C12" s="16">
        <v>-32</v>
      </c>
      <c r="D12" s="16">
        <v>-12</v>
      </c>
      <c r="E12" s="16">
        <v>7</v>
      </c>
      <c r="F12" s="16">
        <v>7</v>
      </c>
    </row>
    <row r="13" spans="1:6" s="14" customFormat="1" ht="15" customHeight="1">
      <c r="A13" s="126" t="s">
        <v>57</v>
      </c>
      <c r="B13" s="122">
        <v>6732</v>
      </c>
      <c r="C13" s="77">
        <v>6373</v>
      </c>
      <c r="D13" s="77">
        <v>6367</v>
      </c>
      <c r="E13" s="77">
        <v>6341</v>
      </c>
      <c r="F13" s="77">
        <v>6057</v>
      </c>
    </row>
    <row r="14" spans="1:6" s="14" customFormat="1" ht="15" customHeight="1">
      <c r="A14" s="125" t="s">
        <v>26</v>
      </c>
      <c r="B14" s="123">
        <v>-1592</v>
      </c>
      <c r="C14" s="16">
        <v>-2184</v>
      </c>
      <c r="D14" s="16">
        <v>-1612</v>
      </c>
      <c r="E14" s="16">
        <v>-1625</v>
      </c>
      <c r="F14" s="16">
        <v>-1560</v>
      </c>
    </row>
    <row r="15" spans="1:6" s="15" customFormat="1" ht="15" customHeight="1">
      <c r="A15" s="125" t="s">
        <v>31</v>
      </c>
      <c r="B15" s="123">
        <v>-623</v>
      </c>
      <c r="C15" s="16">
        <v>-917</v>
      </c>
      <c r="D15" s="16">
        <v>-710</v>
      </c>
      <c r="E15" s="16">
        <v>-731</v>
      </c>
      <c r="F15" s="16">
        <v>-644</v>
      </c>
    </row>
    <row r="16" spans="1:6" s="15" customFormat="1" ht="15" customHeight="1">
      <c r="A16" s="125" t="s">
        <v>17</v>
      </c>
      <c r="B16" s="123">
        <v>-355</v>
      </c>
      <c r="C16" s="16">
        <v>-367</v>
      </c>
      <c r="D16" s="16">
        <v>-328</v>
      </c>
      <c r="E16" s="16">
        <v>-319</v>
      </c>
      <c r="F16" s="16">
        <v>-332</v>
      </c>
    </row>
    <row r="17" spans="1:6" s="15" customFormat="1" ht="15" customHeight="1">
      <c r="A17" s="126" t="s">
        <v>21</v>
      </c>
      <c r="B17" s="122">
        <v>-2570</v>
      </c>
      <c r="C17" s="77">
        <v>-3468</v>
      </c>
      <c r="D17" s="77">
        <v>-2650</v>
      </c>
      <c r="E17" s="77">
        <v>-2675</v>
      </c>
      <c r="F17" s="77">
        <v>-2536</v>
      </c>
    </row>
    <row r="18" spans="1:6" s="14" customFormat="1" ht="15" customHeight="1">
      <c r="A18" s="126" t="s">
        <v>22</v>
      </c>
      <c r="B18" s="122">
        <v>4162</v>
      </c>
      <c r="C18" s="77">
        <v>2905</v>
      </c>
      <c r="D18" s="77">
        <v>3717</v>
      </c>
      <c r="E18" s="77">
        <v>3666</v>
      </c>
      <c r="F18" s="77">
        <v>3521</v>
      </c>
    </row>
    <row r="19" spans="1:6" s="14" customFormat="1" ht="15" customHeight="1">
      <c r="A19" s="125" t="s">
        <v>72</v>
      </c>
      <c r="B19" s="123">
        <v>-236</v>
      </c>
      <c r="C19" s="16">
        <v>-616</v>
      </c>
      <c r="D19" s="16">
        <v>-357</v>
      </c>
      <c r="E19" s="16">
        <v>-367</v>
      </c>
      <c r="F19" s="16">
        <v>-189</v>
      </c>
    </row>
    <row r="20" spans="1:6" s="15" customFormat="1" ht="15" customHeight="1">
      <c r="A20" s="127" t="s">
        <v>59</v>
      </c>
      <c r="B20" s="123">
        <v>-53</v>
      </c>
      <c r="C20" s="16">
        <v>-332</v>
      </c>
      <c r="D20" s="16">
        <v>-47</v>
      </c>
      <c r="E20" s="16">
        <v>-121</v>
      </c>
      <c r="F20" s="16">
        <v>-70</v>
      </c>
    </row>
    <row r="21" spans="1:6" s="15" customFormat="1" ht="15" customHeight="1">
      <c r="A21" s="125" t="s">
        <v>51</v>
      </c>
      <c r="B21" s="123">
        <v>57</v>
      </c>
      <c r="C21" s="16">
        <v>29</v>
      </c>
      <c r="D21" s="16">
        <v>15</v>
      </c>
      <c r="E21" s="16">
        <v>203</v>
      </c>
      <c r="F21" s="16">
        <v>101</v>
      </c>
    </row>
    <row r="22" spans="1:6" s="15" customFormat="1" ht="15" customHeight="1">
      <c r="A22" s="127" t="s">
        <v>52</v>
      </c>
      <c r="B22" s="123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s="15" customFormat="1" ht="15" customHeight="1">
      <c r="A23" s="126" t="s">
        <v>53</v>
      </c>
      <c r="B23" s="122">
        <v>3930</v>
      </c>
      <c r="C23" s="98">
        <v>1986</v>
      </c>
      <c r="D23" s="98">
        <v>3328</v>
      </c>
      <c r="E23" s="98">
        <v>3381</v>
      </c>
      <c r="F23" s="98">
        <v>3363</v>
      </c>
    </row>
    <row r="24" spans="1:6" s="14" customFormat="1" ht="15" customHeight="1">
      <c r="A24" s="125" t="s">
        <v>54</v>
      </c>
      <c r="B24" s="123">
        <v>-1278</v>
      </c>
      <c r="C24" s="16">
        <v>-288</v>
      </c>
      <c r="D24" s="16">
        <v>-1066</v>
      </c>
      <c r="E24" s="16">
        <v>-1000</v>
      </c>
      <c r="F24" s="16">
        <v>-1084</v>
      </c>
    </row>
    <row r="25" spans="1:6" s="15" customFormat="1" ht="15" customHeight="1">
      <c r="A25" s="125" t="s">
        <v>46</v>
      </c>
      <c r="B25" s="123">
        <v>-56</v>
      </c>
      <c r="C25" s="16">
        <v>-80</v>
      </c>
      <c r="D25" s="16">
        <v>-56</v>
      </c>
      <c r="E25" s="16">
        <v>-44</v>
      </c>
      <c r="F25" s="16">
        <v>-42</v>
      </c>
    </row>
    <row r="26" spans="1:6" s="15" customFormat="1" ht="15" customHeight="1">
      <c r="A26" s="125" t="s">
        <v>44</v>
      </c>
      <c r="B26" s="123">
        <v>-29</v>
      </c>
      <c r="C26" s="16">
        <v>-35</v>
      </c>
      <c r="D26" s="16">
        <v>-36</v>
      </c>
      <c r="E26" s="16">
        <v>-44</v>
      </c>
      <c r="F26" s="16">
        <v>-46</v>
      </c>
    </row>
    <row r="27" spans="1:6" s="15" customFormat="1" ht="15" customHeight="1">
      <c r="A27" s="125" t="s">
        <v>55</v>
      </c>
      <c r="B27" s="123">
        <v>-257</v>
      </c>
      <c r="C27" s="16">
        <v>18</v>
      </c>
      <c r="D27" s="16">
        <v>-264</v>
      </c>
      <c r="E27" s="16">
        <v>-11</v>
      </c>
      <c r="F27" s="16">
        <v>-228</v>
      </c>
    </row>
    <row r="28" spans="1:6" s="17" customFormat="1" ht="15" customHeight="1">
      <c r="A28" s="125" t="s">
        <v>50</v>
      </c>
      <c r="B28" s="123">
        <v>0</v>
      </c>
      <c r="C28" s="16">
        <v>0</v>
      </c>
      <c r="D28" s="16">
        <v>0</v>
      </c>
      <c r="E28" s="16">
        <v>0</v>
      </c>
      <c r="F28" s="16">
        <v>0</v>
      </c>
    </row>
    <row r="29" spans="1:6" s="15" customFormat="1" ht="15" customHeight="1">
      <c r="A29" s="125" t="s">
        <v>23</v>
      </c>
      <c r="B29" s="123">
        <v>-9</v>
      </c>
      <c r="C29" s="16">
        <v>1</v>
      </c>
      <c r="D29" s="16">
        <v>-6</v>
      </c>
      <c r="E29" s="16">
        <v>-16</v>
      </c>
      <c r="F29" s="16">
        <v>-7</v>
      </c>
    </row>
    <row r="30" spans="1:6" s="4" customFormat="1" ht="15" customHeight="1">
      <c r="A30" s="85" t="s">
        <v>47</v>
      </c>
      <c r="B30" s="124">
        <v>2301</v>
      </c>
      <c r="C30" s="96">
        <v>1602</v>
      </c>
      <c r="D30" s="96">
        <v>1900</v>
      </c>
      <c r="E30" s="96">
        <v>2266</v>
      </c>
      <c r="F30" s="96">
        <v>1956</v>
      </c>
    </row>
    <row r="31" spans="1:6" ht="24.95" customHeight="1">
      <c r="A31" s="260" t="s">
        <v>65</v>
      </c>
      <c r="B31" s="260"/>
      <c r="C31" s="260"/>
      <c r="D31" s="260"/>
      <c r="E31" s="260"/>
      <c r="F31" s="260"/>
    </row>
    <row r="32" spans="1:6" ht="20.100000000000001" customHeight="1">
      <c r="A32" s="15"/>
      <c r="B32" s="97"/>
      <c r="C32" s="97"/>
      <c r="D32" s="97"/>
      <c r="E32" s="97"/>
      <c r="F32" s="97"/>
    </row>
  </sheetData>
  <mergeCells count="5">
    <mergeCell ref="A2:E2"/>
    <mergeCell ref="A31:F31"/>
    <mergeCell ref="A4:F4"/>
    <mergeCell ref="E5:F5"/>
    <mergeCell ref="C6:F6"/>
  </mergeCells>
  <pageMargins left="0.75" right="0.75" top="1" bottom="1" header="0.5" footer="0.5"/>
  <pageSetup paperSize="9" scale="87" orientation="portrait" r:id="rId1"/>
  <headerFooter alignWithMargins="0"/>
  <ignoredErrors>
    <ignoredError sqref="A4:F4 A5:F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2359-D758-4322-84A6-9A43988FA6F3}">
  <dimension ref="A2:I54"/>
  <sheetViews>
    <sheetView showGridLines="0" zoomScale="115" zoomScaleNormal="115" zoomScaleSheetLayoutView="130" workbookViewId="0">
      <selection activeCell="A2" sqref="A2:E2"/>
    </sheetView>
  </sheetViews>
  <sheetFormatPr defaultColWidth="9.42578125" defaultRowHeight="12.75"/>
  <cols>
    <col min="1" max="1" width="60.5703125" style="159" customWidth="1"/>
    <col min="2" max="3" width="10.5703125" style="159" customWidth="1"/>
    <col min="4" max="4" width="8.5703125" style="159" customWidth="1"/>
    <col min="5" max="5" width="6.5703125" style="161" customWidth="1"/>
    <col min="6" max="16384" width="9.42578125" style="159"/>
  </cols>
  <sheetData>
    <row r="2" spans="1:6" ht="22.5" customHeight="1">
      <c r="A2" s="271" t="s">
        <v>150</v>
      </c>
      <c r="B2" s="271"/>
      <c r="C2" s="271"/>
      <c r="D2" s="271"/>
      <c r="E2" s="271"/>
    </row>
    <row r="3" spans="1:6">
      <c r="A3" s="160"/>
      <c r="C3" s="160"/>
    </row>
    <row r="4" spans="1:6" ht="15">
      <c r="A4" s="158" t="s">
        <v>77</v>
      </c>
      <c r="B4" s="178"/>
      <c r="C4" s="179"/>
      <c r="D4" s="179"/>
      <c r="E4" s="180"/>
      <c r="F4" s="160"/>
    </row>
    <row r="5" spans="1:6" ht="12" customHeight="1">
      <c r="A5" s="162"/>
      <c r="B5" s="163"/>
      <c r="C5" s="265" t="s">
        <v>45</v>
      </c>
      <c r="D5" s="265"/>
      <c r="E5" s="265"/>
      <c r="F5" s="160"/>
    </row>
    <row r="6" spans="1:6" s="172" customFormat="1" ht="11.25">
      <c r="A6" s="266" t="s">
        <v>78</v>
      </c>
      <c r="B6" s="165" t="s">
        <v>73</v>
      </c>
      <c r="C6" s="165" t="s">
        <v>76</v>
      </c>
      <c r="D6" s="268" t="s">
        <v>79</v>
      </c>
      <c r="E6" s="269"/>
      <c r="F6" s="166"/>
    </row>
    <row r="7" spans="1:6" s="172" customFormat="1" ht="12" customHeight="1">
      <c r="A7" s="267"/>
      <c r="B7" s="167"/>
      <c r="C7" s="168"/>
      <c r="D7" s="181" t="s">
        <v>25</v>
      </c>
      <c r="E7" s="181" t="s">
        <v>13</v>
      </c>
    </row>
    <row r="8" spans="1:6" s="172" customFormat="1" ht="13.35" customHeight="1">
      <c r="A8" s="182" t="s">
        <v>80</v>
      </c>
      <c r="B8" s="170">
        <v>51156</v>
      </c>
      <c r="C8" s="170">
        <v>89270</v>
      </c>
      <c r="D8" s="170">
        <v>-38114</v>
      </c>
      <c r="E8" s="171">
        <v>-42.7</v>
      </c>
    </row>
    <row r="9" spans="1:6" s="172" customFormat="1" ht="13.35" customHeight="1">
      <c r="A9" s="182" t="s">
        <v>81</v>
      </c>
      <c r="B9" s="170">
        <v>29006</v>
      </c>
      <c r="C9" s="170">
        <v>31216</v>
      </c>
      <c r="D9" s="170">
        <v>-2210</v>
      </c>
      <c r="E9" s="171">
        <v>-7.1</v>
      </c>
    </row>
    <row r="10" spans="1:6" s="175" customFormat="1" ht="13.35" customHeight="1">
      <c r="A10" s="182" t="s">
        <v>82</v>
      </c>
      <c r="B10" s="170">
        <v>423254</v>
      </c>
      <c r="C10" s="170">
        <v>429540</v>
      </c>
      <c r="D10" s="170">
        <v>-6286</v>
      </c>
      <c r="E10" s="171">
        <v>-1.5</v>
      </c>
    </row>
    <row r="11" spans="1:6" s="175" customFormat="1" ht="13.35" customHeight="1">
      <c r="A11" s="183" t="s">
        <v>83</v>
      </c>
      <c r="B11" s="173">
        <v>420919</v>
      </c>
      <c r="C11" s="173">
        <v>427806</v>
      </c>
      <c r="D11" s="173">
        <v>-6887</v>
      </c>
      <c r="E11" s="174">
        <v>-1.6</v>
      </c>
    </row>
    <row r="12" spans="1:6" s="175" customFormat="1" ht="21.95" customHeight="1">
      <c r="A12" s="183" t="s">
        <v>84</v>
      </c>
      <c r="B12" s="173">
        <v>2335</v>
      </c>
      <c r="C12" s="173">
        <v>1734</v>
      </c>
      <c r="D12" s="173">
        <v>601</v>
      </c>
      <c r="E12" s="174">
        <v>34.700000000000003</v>
      </c>
    </row>
    <row r="13" spans="1:6" s="172" customFormat="1" ht="13.35" customHeight="1">
      <c r="A13" s="182" t="s">
        <v>85</v>
      </c>
      <c r="B13" s="170">
        <v>62521</v>
      </c>
      <c r="C13" s="170">
        <v>59965</v>
      </c>
      <c r="D13" s="170">
        <v>2556</v>
      </c>
      <c r="E13" s="171">
        <v>4.3</v>
      </c>
    </row>
    <row r="14" spans="1:6" s="175" customFormat="1" ht="13.35" customHeight="1">
      <c r="A14" s="184" t="s">
        <v>86</v>
      </c>
      <c r="B14" s="170">
        <v>42027</v>
      </c>
      <c r="C14" s="170">
        <v>42026</v>
      </c>
      <c r="D14" s="170">
        <v>1</v>
      </c>
      <c r="E14" s="171">
        <v>0</v>
      </c>
    </row>
    <row r="15" spans="1:6" s="172" customFormat="1" ht="15" customHeight="1">
      <c r="A15" s="184" t="s">
        <v>87</v>
      </c>
      <c r="B15" s="170">
        <v>77214</v>
      </c>
      <c r="C15" s="170">
        <v>67716</v>
      </c>
      <c r="D15" s="170">
        <v>9498</v>
      </c>
      <c r="E15" s="171">
        <v>14</v>
      </c>
    </row>
    <row r="16" spans="1:6" s="172" customFormat="1" ht="15" customHeight="1">
      <c r="A16" s="185" t="s">
        <v>88</v>
      </c>
      <c r="B16" s="170">
        <v>5</v>
      </c>
      <c r="C16" s="170">
        <v>5</v>
      </c>
      <c r="D16" s="170">
        <v>0</v>
      </c>
      <c r="E16" s="171">
        <v>0</v>
      </c>
    </row>
    <row r="17" spans="1:6" s="172" customFormat="1" ht="15" customHeight="1">
      <c r="A17" s="185" t="s">
        <v>89</v>
      </c>
      <c r="B17" s="170">
        <v>103265</v>
      </c>
      <c r="C17" s="170">
        <v>101718</v>
      </c>
      <c r="D17" s="170">
        <v>1547</v>
      </c>
      <c r="E17" s="171">
        <v>1.5</v>
      </c>
    </row>
    <row r="18" spans="1:6" s="172" customFormat="1" ht="21.95" customHeight="1">
      <c r="A18" s="185" t="s">
        <v>90</v>
      </c>
      <c r="B18" s="170">
        <v>70928</v>
      </c>
      <c r="C18" s="170">
        <v>72135</v>
      </c>
      <c r="D18" s="170">
        <v>-1207</v>
      </c>
      <c r="E18" s="171">
        <v>-1.7</v>
      </c>
    </row>
    <row r="19" spans="1:6" s="172" customFormat="1" ht="16.350000000000001" customHeight="1">
      <c r="A19" s="182" t="s">
        <v>91</v>
      </c>
      <c r="B19" s="170">
        <v>2502</v>
      </c>
      <c r="C19" s="170">
        <v>2501</v>
      </c>
      <c r="D19" s="170">
        <v>1</v>
      </c>
      <c r="E19" s="171">
        <v>0</v>
      </c>
    </row>
    <row r="20" spans="1:6" s="172" customFormat="1" ht="13.35" customHeight="1">
      <c r="A20" s="182" t="s">
        <v>92</v>
      </c>
      <c r="B20" s="170">
        <v>18595</v>
      </c>
      <c r="C20" s="170">
        <v>19349</v>
      </c>
      <c r="D20" s="170">
        <v>-754</v>
      </c>
      <c r="E20" s="171">
        <v>-3.9</v>
      </c>
    </row>
    <row r="21" spans="1:6" s="175" customFormat="1" ht="13.35" customHeight="1">
      <c r="A21" s="186" t="s">
        <v>93</v>
      </c>
      <c r="B21" s="173">
        <v>17216</v>
      </c>
      <c r="C21" s="173">
        <v>17975</v>
      </c>
      <c r="D21" s="173">
        <v>-759</v>
      </c>
      <c r="E21" s="174">
        <v>-4.2</v>
      </c>
      <c r="F21" s="187"/>
    </row>
    <row r="22" spans="1:6" s="175" customFormat="1" ht="13.35" customHeight="1">
      <c r="A22" s="186" t="s">
        <v>94</v>
      </c>
      <c r="B22" s="173">
        <v>1379</v>
      </c>
      <c r="C22" s="173">
        <v>1374</v>
      </c>
      <c r="D22" s="173">
        <v>5</v>
      </c>
      <c r="E22" s="174">
        <v>0.4</v>
      </c>
      <c r="F22" s="187"/>
    </row>
    <row r="23" spans="1:6" s="172" customFormat="1" ht="13.35" customHeight="1">
      <c r="A23" s="182" t="s">
        <v>95</v>
      </c>
      <c r="B23" s="170">
        <v>14467</v>
      </c>
      <c r="C23" s="170">
        <v>14533</v>
      </c>
      <c r="D23" s="170">
        <v>-66</v>
      </c>
      <c r="E23" s="171">
        <v>-0.5</v>
      </c>
      <c r="F23" s="187"/>
    </row>
    <row r="24" spans="1:6" s="172" customFormat="1" ht="13.35" customHeight="1">
      <c r="A24" s="182" t="s">
        <v>96</v>
      </c>
      <c r="B24" s="170">
        <v>731</v>
      </c>
      <c r="C24" s="170">
        <v>264</v>
      </c>
      <c r="D24" s="170">
        <v>467</v>
      </c>
      <c r="E24" s="171" t="s">
        <v>123</v>
      </c>
    </row>
    <row r="25" spans="1:6" s="172" customFormat="1" ht="13.35" customHeight="1">
      <c r="A25" s="182" t="s">
        <v>97</v>
      </c>
      <c r="B25" s="170">
        <v>35925</v>
      </c>
      <c r="C25" s="170">
        <v>33332</v>
      </c>
      <c r="D25" s="170">
        <v>2593</v>
      </c>
      <c r="E25" s="171">
        <v>7.8</v>
      </c>
    </row>
    <row r="26" spans="1:6" s="172" customFormat="1" ht="16.350000000000001" customHeight="1">
      <c r="A26" s="188" t="s">
        <v>98</v>
      </c>
      <c r="B26" s="176">
        <v>931596</v>
      </c>
      <c r="C26" s="176">
        <v>963570</v>
      </c>
      <c r="D26" s="176">
        <v>-31974</v>
      </c>
      <c r="E26" s="177">
        <v>-3.3</v>
      </c>
    </row>
    <row r="27" spans="1:6" s="172" customFormat="1" ht="15" customHeight="1">
      <c r="A27" s="164"/>
      <c r="B27" s="164"/>
      <c r="C27" s="164"/>
      <c r="D27" s="164"/>
      <c r="E27" s="164"/>
    </row>
    <row r="28" spans="1:6" s="172" customFormat="1" ht="11.25">
      <c r="A28" s="270" t="s">
        <v>99</v>
      </c>
      <c r="B28" s="165" t="s">
        <v>73</v>
      </c>
      <c r="C28" s="165" t="s">
        <v>76</v>
      </c>
      <c r="D28" s="268" t="s">
        <v>100</v>
      </c>
      <c r="E28" s="269"/>
    </row>
    <row r="29" spans="1:6" s="172" customFormat="1" ht="12" customHeight="1">
      <c r="A29" s="270"/>
      <c r="B29" s="167"/>
      <c r="C29" s="168"/>
      <c r="D29" s="181" t="s">
        <v>25</v>
      </c>
      <c r="E29" s="181" t="s">
        <v>13</v>
      </c>
    </row>
    <row r="30" spans="1:6" s="172" customFormat="1" ht="13.35" customHeight="1">
      <c r="A30" s="182" t="s">
        <v>101</v>
      </c>
      <c r="B30" s="170">
        <v>55963</v>
      </c>
      <c r="C30" s="170">
        <v>92497</v>
      </c>
      <c r="D30" s="170">
        <v>-36534</v>
      </c>
      <c r="E30" s="171">
        <v>-39.5</v>
      </c>
    </row>
    <row r="31" spans="1:6" s="172" customFormat="1" ht="13.35" customHeight="1">
      <c r="A31" s="182" t="s">
        <v>102</v>
      </c>
      <c r="B31" s="170">
        <v>543667</v>
      </c>
      <c r="C31" s="170">
        <v>546206</v>
      </c>
      <c r="D31" s="170">
        <v>-2539</v>
      </c>
      <c r="E31" s="171">
        <v>-0.5</v>
      </c>
    </row>
    <row r="32" spans="1:6" s="175" customFormat="1" ht="13.35" customHeight="1">
      <c r="A32" s="182" t="s">
        <v>103</v>
      </c>
      <c r="B32" s="170">
        <v>44737</v>
      </c>
      <c r="C32" s="170">
        <v>43486</v>
      </c>
      <c r="D32" s="170">
        <v>1251</v>
      </c>
      <c r="E32" s="171">
        <v>2.9</v>
      </c>
    </row>
    <row r="33" spans="1:9" s="172" customFormat="1" ht="13.35" customHeight="1">
      <c r="A33" s="182" t="s">
        <v>104</v>
      </c>
      <c r="B33" s="170">
        <v>23218</v>
      </c>
      <c r="C33" s="170">
        <v>21344</v>
      </c>
      <c r="D33" s="170">
        <v>1874</v>
      </c>
      <c r="E33" s="171">
        <v>8.8000000000000007</v>
      </c>
    </row>
    <row r="34" spans="1:9" s="172" customFormat="1" ht="13.35" customHeight="1">
      <c r="A34" s="185" t="s">
        <v>105</v>
      </c>
      <c r="B34" s="170">
        <v>2222</v>
      </c>
      <c r="C34" s="170">
        <v>2199</v>
      </c>
      <c r="D34" s="170">
        <v>23</v>
      </c>
      <c r="E34" s="171">
        <v>1</v>
      </c>
    </row>
    <row r="35" spans="1:9" s="172" customFormat="1" ht="13.35" customHeight="1">
      <c r="A35" s="185" t="s">
        <v>106</v>
      </c>
      <c r="B35" s="170">
        <v>67</v>
      </c>
      <c r="C35" s="170">
        <v>90</v>
      </c>
      <c r="D35" s="170">
        <v>-23</v>
      </c>
      <c r="E35" s="171">
        <v>-25.6</v>
      </c>
    </row>
    <row r="36" spans="1:9" s="172" customFormat="1" ht="13.35" customHeight="1">
      <c r="A36" s="185" t="s">
        <v>107</v>
      </c>
      <c r="B36" s="170">
        <v>51748</v>
      </c>
      <c r="C36" s="170">
        <v>51438</v>
      </c>
      <c r="D36" s="170">
        <v>310</v>
      </c>
      <c r="E36" s="171">
        <v>0.6</v>
      </c>
    </row>
    <row r="37" spans="1:9" s="175" customFormat="1" ht="16.350000000000001" customHeight="1">
      <c r="A37" s="182" t="s">
        <v>108</v>
      </c>
      <c r="B37" s="170">
        <v>2670</v>
      </c>
      <c r="C37" s="170">
        <v>1946</v>
      </c>
      <c r="D37" s="170">
        <v>724</v>
      </c>
      <c r="E37" s="171">
        <v>37.200000000000003</v>
      </c>
    </row>
    <row r="38" spans="1:9" s="172" customFormat="1" ht="13.35" customHeight="1">
      <c r="A38" s="182" t="s">
        <v>109</v>
      </c>
      <c r="B38" s="170">
        <v>5</v>
      </c>
      <c r="C38" s="170">
        <v>2</v>
      </c>
      <c r="D38" s="170">
        <v>3</v>
      </c>
      <c r="E38" s="171" t="s">
        <v>123</v>
      </c>
    </row>
    <row r="39" spans="1:9" s="172" customFormat="1" ht="13.35" customHeight="1">
      <c r="A39" s="182" t="s">
        <v>110</v>
      </c>
      <c r="B39" s="170">
        <v>15669</v>
      </c>
      <c r="C39" s="170">
        <v>15096</v>
      </c>
      <c r="D39" s="170">
        <v>573</v>
      </c>
      <c r="E39" s="171">
        <v>3.8</v>
      </c>
    </row>
    <row r="40" spans="1:9" s="175" customFormat="1" ht="13.35" customHeight="1">
      <c r="A40" s="189" t="s">
        <v>111</v>
      </c>
      <c r="B40" s="173">
        <v>1230</v>
      </c>
      <c r="C40" s="173">
        <v>1217</v>
      </c>
      <c r="D40" s="173">
        <v>13</v>
      </c>
      <c r="E40" s="174">
        <v>1.1000000000000001</v>
      </c>
      <c r="F40" s="190"/>
      <c r="G40" s="190"/>
      <c r="H40" s="190"/>
      <c r="I40" s="190"/>
    </row>
    <row r="41" spans="1:9" s="172" customFormat="1" ht="13.35" customHeight="1">
      <c r="A41" s="191" t="s">
        <v>112</v>
      </c>
      <c r="B41" s="170">
        <v>120561</v>
      </c>
      <c r="C41" s="170">
        <v>119849</v>
      </c>
      <c r="D41" s="170">
        <v>712</v>
      </c>
      <c r="E41" s="171">
        <v>0.6</v>
      </c>
    </row>
    <row r="42" spans="1:9" s="172" customFormat="1" ht="13.35" customHeight="1">
      <c r="A42" s="182" t="s">
        <v>113</v>
      </c>
      <c r="B42" s="170">
        <v>5143</v>
      </c>
      <c r="C42" s="170">
        <v>5290</v>
      </c>
      <c r="D42" s="170">
        <v>-147</v>
      </c>
      <c r="E42" s="171">
        <v>-2.8</v>
      </c>
    </row>
    <row r="43" spans="1:9" s="175" customFormat="1" ht="13.35" customHeight="1">
      <c r="A43" s="192" t="s">
        <v>114</v>
      </c>
      <c r="B43" s="173">
        <v>495</v>
      </c>
      <c r="C43" s="173">
        <v>524</v>
      </c>
      <c r="D43" s="173">
        <v>-29</v>
      </c>
      <c r="E43" s="174">
        <v>-5.5</v>
      </c>
    </row>
    <row r="44" spans="1:9" s="172" customFormat="1" ht="13.35" customHeight="1">
      <c r="A44" s="182" t="s">
        <v>115</v>
      </c>
      <c r="B44" s="170">
        <v>10369</v>
      </c>
      <c r="C44" s="170">
        <v>10369</v>
      </c>
      <c r="D44" s="170">
        <v>0</v>
      </c>
      <c r="E44" s="171">
        <v>0</v>
      </c>
    </row>
    <row r="45" spans="1:9" s="172" customFormat="1" ht="13.35" customHeight="1">
      <c r="A45" s="182" t="s">
        <v>116</v>
      </c>
      <c r="B45" s="170">
        <v>50153</v>
      </c>
      <c r="C45" s="170">
        <v>42560</v>
      </c>
      <c r="D45" s="170">
        <v>7593</v>
      </c>
      <c r="E45" s="171">
        <v>17.8</v>
      </c>
    </row>
    <row r="46" spans="1:9" s="172" customFormat="1" ht="13.35" customHeight="1">
      <c r="A46" s="182" t="s">
        <v>117</v>
      </c>
      <c r="B46" s="170">
        <v>-1977</v>
      </c>
      <c r="C46" s="170">
        <v>-1711</v>
      </c>
      <c r="D46" s="170">
        <v>266</v>
      </c>
      <c r="E46" s="171">
        <v>15.5</v>
      </c>
    </row>
    <row r="47" spans="1:9" s="172" customFormat="1" ht="13.35" customHeight="1">
      <c r="A47" s="182" t="s">
        <v>118</v>
      </c>
      <c r="B47" s="170">
        <v>-302</v>
      </c>
      <c r="C47" s="170">
        <v>-298</v>
      </c>
      <c r="D47" s="170">
        <v>4</v>
      </c>
      <c r="E47" s="171">
        <v>1.3</v>
      </c>
    </row>
    <row r="48" spans="1:9" s="172" customFormat="1" ht="13.35" customHeight="1">
      <c r="A48" s="169" t="s">
        <v>119</v>
      </c>
      <c r="B48" s="170">
        <v>-2629</v>
      </c>
      <c r="C48" s="170">
        <v>-2629</v>
      </c>
      <c r="D48" s="170">
        <v>0</v>
      </c>
      <c r="E48" s="171">
        <v>0</v>
      </c>
    </row>
    <row r="49" spans="1:5" s="172" customFormat="1" ht="13.35" customHeight="1">
      <c r="A49" s="182" t="s">
        <v>120</v>
      </c>
      <c r="B49" s="170">
        <v>7889</v>
      </c>
      <c r="C49" s="170">
        <v>7948</v>
      </c>
      <c r="D49" s="170">
        <v>-59</v>
      </c>
      <c r="E49" s="171">
        <v>-0.7</v>
      </c>
    </row>
    <row r="50" spans="1:5" s="172" customFormat="1" ht="13.35" customHeight="1">
      <c r="A50" s="182" t="s">
        <v>23</v>
      </c>
      <c r="B50" s="170">
        <v>122</v>
      </c>
      <c r="C50" s="170">
        <v>164</v>
      </c>
      <c r="D50" s="170">
        <v>-42</v>
      </c>
      <c r="E50" s="171">
        <v>-25.6</v>
      </c>
    </row>
    <row r="51" spans="1:5" s="172" customFormat="1" ht="13.35" customHeight="1">
      <c r="A51" s="182" t="s">
        <v>47</v>
      </c>
      <c r="B51" s="170">
        <v>2301</v>
      </c>
      <c r="C51" s="170">
        <v>7724</v>
      </c>
      <c r="D51" s="170">
        <v>-5423</v>
      </c>
      <c r="E51" s="171">
        <v>-70.2</v>
      </c>
    </row>
    <row r="52" spans="1:5" s="172" customFormat="1" ht="16.350000000000001" customHeight="1">
      <c r="A52" s="193" t="s">
        <v>121</v>
      </c>
      <c r="B52" s="176">
        <v>931596</v>
      </c>
      <c r="C52" s="176">
        <v>963570</v>
      </c>
      <c r="D52" s="176">
        <v>-31974</v>
      </c>
      <c r="E52" s="177">
        <v>-3.3</v>
      </c>
    </row>
    <row r="53" spans="1:5" s="161" customFormat="1" ht="20.100000000000001" customHeight="1">
      <c r="A53" s="264" t="s">
        <v>122</v>
      </c>
      <c r="B53" s="264"/>
      <c r="C53" s="264"/>
      <c r="D53" s="264"/>
      <c r="E53" s="264"/>
    </row>
    <row r="54" spans="1:5" s="164" customFormat="1" ht="20.100000000000001" customHeight="1">
      <c r="A54" s="194"/>
      <c r="B54" s="194"/>
      <c r="C54" s="194"/>
      <c r="D54" s="194"/>
      <c r="E54" s="195"/>
    </row>
  </sheetData>
  <mergeCells count="7">
    <mergeCell ref="A2:E2"/>
    <mergeCell ref="A53:E53"/>
    <mergeCell ref="C5:E5"/>
    <mergeCell ref="A6:A7"/>
    <mergeCell ref="D6:E6"/>
    <mergeCell ref="A28:A29"/>
    <mergeCell ref="D28:E28"/>
  </mergeCells>
  <dataValidations count="1">
    <dataValidation allowBlank="1" showInputMessage="1" showErrorMessage="1" sqref="A48" xr:uid="{E5F9ABF1-6A63-4928-962A-2794287A909B}"/>
  </dataValidation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9BB1-BD80-49B6-9A8E-8BD123326886}">
  <dimension ref="A2:J54"/>
  <sheetViews>
    <sheetView showGridLines="0" zoomScale="115" zoomScaleNormal="115" zoomScaleSheetLayoutView="130" workbookViewId="0">
      <selection activeCell="A2" sqref="A2:E2"/>
    </sheetView>
  </sheetViews>
  <sheetFormatPr defaultColWidth="9.42578125" defaultRowHeight="12.75"/>
  <cols>
    <col min="1" max="1" width="45.5703125" style="159" customWidth="1"/>
    <col min="2" max="2" width="7.5703125" style="159" customWidth="1"/>
    <col min="3" max="6" width="8.5703125" style="159" customWidth="1"/>
    <col min="7" max="16384" width="9.42578125" style="159"/>
  </cols>
  <sheetData>
    <row r="2" spans="1:7" ht="23.25" customHeight="1">
      <c r="A2" s="271" t="s">
        <v>150</v>
      </c>
      <c r="B2" s="271"/>
      <c r="C2" s="271"/>
      <c r="D2" s="271"/>
      <c r="E2" s="271"/>
      <c r="F2" s="196"/>
    </row>
    <row r="3" spans="1:7" ht="12.75" customHeight="1">
      <c r="B3" s="196"/>
      <c r="C3" s="196"/>
      <c r="D3" s="196"/>
      <c r="E3" s="196"/>
      <c r="F3" s="197"/>
    </row>
    <row r="4" spans="1:7" ht="15">
      <c r="A4" s="157" t="s">
        <v>129</v>
      </c>
    </row>
    <row r="5" spans="1:7" ht="12" customHeight="1">
      <c r="A5" s="206"/>
      <c r="B5" s="207"/>
      <c r="C5" s="208"/>
      <c r="D5" s="208"/>
      <c r="E5" s="274" t="s">
        <v>45</v>
      </c>
      <c r="F5" s="274"/>
    </row>
    <row r="6" spans="1:7" ht="12.75" customHeight="1">
      <c r="A6" s="275" t="s">
        <v>78</v>
      </c>
      <c r="B6" s="198" t="s">
        <v>74</v>
      </c>
      <c r="C6" s="277" t="s">
        <v>69</v>
      </c>
      <c r="D6" s="278"/>
      <c r="E6" s="278"/>
      <c r="F6" s="278"/>
    </row>
    <row r="7" spans="1:7" ht="15" customHeight="1">
      <c r="A7" s="276"/>
      <c r="B7" s="199" t="s">
        <v>124</v>
      </c>
      <c r="C7" s="200" t="s">
        <v>125</v>
      </c>
      <c r="D7" s="200" t="s">
        <v>130</v>
      </c>
      <c r="E7" s="200" t="s">
        <v>127</v>
      </c>
      <c r="F7" s="200" t="s">
        <v>128</v>
      </c>
    </row>
    <row r="8" spans="1:7" ht="15" customHeight="1">
      <c r="A8" s="209" t="s">
        <v>80</v>
      </c>
      <c r="B8" s="210">
        <v>51156</v>
      </c>
      <c r="C8" s="211">
        <v>89270</v>
      </c>
      <c r="D8" s="211">
        <v>85585</v>
      </c>
      <c r="E8" s="211">
        <v>79875</v>
      </c>
      <c r="F8" s="211">
        <v>77700</v>
      </c>
    </row>
    <row r="9" spans="1:7" ht="13.35" customHeight="1">
      <c r="A9" s="209" t="s">
        <v>81</v>
      </c>
      <c r="B9" s="210">
        <v>29006</v>
      </c>
      <c r="C9" s="211">
        <v>31216</v>
      </c>
      <c r="D9" s="211">
        <v>30116</v>
      </c>
      <c r="E9" s="211">
        <v>30128</v>
      </c>
      <c r="F9" s="211">
        <v>30468</v>
      </c>
    </row>
    <row r="10" spans="1:7" ht="13.35" customHeight="1">
      <c r="A10" s="209" t="s">
        <v>82</v>
      </c>
      <c r="B10" s="201">
        <v>423254</v>
      </c>
      <c r="C10" s="202">
        <v>429540</v>
      </c>
      <c r="D10" s="202">
        <v>433710</v>
      </c>
      <c r="E10" s="202">
        <v>437497</v>
      </c>
      <c r="F10" s="202">
        <v>449860</v>
      </c>
    </row>
    <row r="11" spans="1:7" s="172" customFormat="1" ht="14.1" customHeight="1">
      <c r="A11" s="212" t="s">
        <v>83</v>
      </c>
      <c r="B11" s="213">
        <v>420919</v>
      </c>
      <c r="C11" s="214">
        <v>427806</v>
      </c>
      <c r="D11" s="214">
        <v>431824</v>
      </c>
      <c r="E11" s="214">
        <v>435583</v>
      </c>
      <c r="F11" s="214">
        <v>447419</v>
      </c>
      <c r="G11" s="159"/>
    </row>
    <row r="12" spans="1:7" s="172" customFormat="1" ht="20.100000000000001" customHeight="1">
      <c r="A12" s="212" t="s">
        <v>84</v>
      </c>
      <c r="B12" s="213">
        <v>2335</v>
      </c>
      <c r="C12" s="214">
        <v>1734</v>
      </c>
      <c r="D12" s="214">
        <v>1886</v>
      </c>
      <c r="E12" s="214">
        <v>1914</v>
      </c>
      <c r="F12" s="214">
        <v>2441</v>
      </c>
      <c r="G12" s="159"/>
    </row>
    <row r="13" spans="1:7" ht="15" customHeight="1">
      <c r="A13" s="209" t="s">
        <v>85</v>
      </c>
      <c r="B13" s="210">
        <v>62521</v>
      </c>
      <c r="C13" s="211">
        <v>59965</v>
      </c>
      <c r="D13" s="211">
        <v>57626</v>
      </c>
      <c r="E13" s="211">
        <v>60052</v>
      </c>
      <c r="F13" s="211">
        <v>58744</v>
      </c>
    </row>
    <row r="14" spans="1:7" ht="16.350000000000001" customHeight="1">
      <c r="A14" s="215" t="s">
        <v>86</v>
      </c>
      <c r="B14" s="210">
        <v>42027</v>
      </c>
      <c r="C14" s="211">
        <v>42026</v>
      </c>
      <c r="D14" s="211">
        <v>45652</v>
      </c>
      <c r="E14" s="211">
        <v>48434</v>
      </c>
      <c r="F14" s="211">
        <v>45988</v>
      </c>
    </row>
    <row r="15" spans="1:7" ht="16.350000000000001" customHeight="1">
      <c r="A15" s="215" t="s">
        <v>87</v>
      </c>
      <c r="B15" s="210">
        <v>77214</v>
      </c>
      <c r="C15" s="211">
        <v>67716</v>
      </c>
      <c r="D15" s="211">
        <v>60310</v>
      </c>
      <c r="E15" s="211">
        <v>59369</v>
      </c>
      <c r="F15" s="211">
        <v>53314</v>
      </c>
    </row>
    <row r="16" spans="1:7" ht="15" customHeight="1">
      <c r="A16" s="216" t="s">
        <v>88</v>
      </c>
      <c r="B16" s="210">
        <v>5</v>
      </c>
      <c r="C16" s="211">
        <v>5</v>
      </c>
      <c r="D16" s="211">
        <v>2</v>
      </c>
      <c r="E16" s="211">
        <v>3</v>
      </c>
      <c r="F16" s="211">
        <v>3</v>
      </c>
    </row>
    <row r="17" spans="1:6" ht="22.35" customHeight="1">
      <c r="A17" s="216" t="s">
        <v>89</v>
      </c>
      <c r="B17" s="210">
        <v>103265</v>
      </c>
      <c r="C17" s="211">
        <v>101718</v>
      </c>
      <c r="D17" s="211">
        <v>99226</v>
      </c>
      <c r="E17" s="211">
        <v>102480</v>
      </c>
      <c r="F17" s="211">
        <v>103096</v>
      </c>
    </row>
    <row r="18" spans="1:6" ht="22.35" customHeight="1">
      <c r="A18" s="216" t="s">
        <v>90</v>
      </c>
      <c r="B18" s="210">
        <v>70928</v>
      </c>
      <c r="C18" s="211">
        <v>72135</v>
      </c>
      <c r="D18" s="211">
        <v>69136</v>
      </c>
      <c r="E18" s="211">
        <v>71724</v>
      </c>
      <c r="F18" s="211">
        <v>72562</v>
      </c>
    </row>
    <row r="19" spans="1:6" ht="13.35" customHeight="1">
      <c r="A19" s="209" t="s">
        <v>91</v>
      </c>
      <c r="B19" s="210">
        <v>2502</v>
      </c>
      <c r="C19" s="211">
        <v>2501</v>
      </c>
      <c r="D19" s="211">
        <v>2558</v>
      </c>
      <c r="E19" s="211">
        <v>2599</v>
      </c>
      <c r="F19" s="211">
        <v>2395</v>
      </c>
    </row>
    <row r="20" spans="1:6" ht="13.35" customHeight="1">
      <c r="A20" s="209" t="s">
        <v>92</v>
      </c>
      <c r="B20" s="210">
        <v>18595</v>
      </c>
      <c r="C20" s="211">
        <v>19349</v>
      </c>
      <c r="D20" s="211">
        <v>18888</v>
      </c>
      <c r="E20" s="211">
        <v>18892</v>
      </c>
      <c r="F20" s="211">
        <v>19462</v>
      </c>
    </row>
    <row r="21" spans="1:6" ht="13.35" customHeight="1">
      <c r="A21" s="217" t="s">
        <v>93</v>
      </c>
      <c r="B21" s="213">
        <v>17216</v>
      </c>
      <c r="C21" s="214">
        <v>17975</v>
      </c>
      <c r="D21" s="214">
        <v>17486</v>
      </c>
      <c r="E21" s="214">
        <v>17457</v>
      </c>
      <c r="F21" s="214">
        <v>17995</v>
      </c>
    </row>
    <row r="22" spans="1:6" ht="13.35" customHeight="1">
      <c r="A22" s="217" t="s">
        <v>94</v>
      </c>
      <c r="B22" s="213">
        <v>1379</v>
      </c>
      <c r="C22" s="214">
        <v>1374</v>
      </c>
      <c r="D22" s="214">
        <v>1402</v>
      </c>
      <c r="E22" s="214">
        <v>1435</v>
      </c>
      <c r="F22" s="214">
        <v>1467</v>
      </c>
    </row>
    <row r="23" spans="1:6" ht="13.35" customHeight="1">
      <c r="A23" s="209" t="s">
        <v>95</v>
      </c>
      <c r="B23" s="210">
        <v>14467</v>
      </c>
      <c r="C23" s="211">
        <v>14533</v>
      </c>
      <c r="D23" s="211">
        <v>15871</v>
      </c>
      <c r="E23" s="211">
        <v>16080</v>
      </c>
      <c r="F23" s="211">
        <v>17104</v>
      </c>
    </row>
    <row r="24" spans="1:6" ht="13.35" customHeight="1">
      <c r="A24" s="209" t="s">
        <v>96</v>
      </c>
      <c r="B24" s="210">
        <v>731</v>
      </c>
      <c r="C24" s="211">
        <v>264</v>
      </c>
      <c r="D24" s="211">
        <v>256</v>
      </c>
      <c r="E24" s="211">
        <v>614</v>
      </c>
      <c r="F24" s="211">
        <v>243</v>
      </c>
    </row>
    <row r="25" spans="1:6" ht="13.35" customHeight="1">
      <c r="A25" s="209" t="s">
        <v>97</v>
      </c>
      <c r="B25" s="210">
        <v>35925</v>
      </c>
      <c r="C25" s="211">
        <v>33332</v>
      </c>
      <c r="D25" s="211">
        <v>28198</v>
      </c>
      <c r="E25" s="211">
        <v>27458</v>
      </c>
      <c r="F25" s="211">
        <v>24236</v>
      </c>
    </row>
    <row r="26" spans="1:6" ht="16.350000000000001" customHeight="1">
      <c r="A26" s="218" t="s">
        <v>98</v>
      </c>
      <c r="B26" s="204">
        <v>931596</v>
      </c>
      <c r="C26" s="205">
        <v>963570</v>
      </c>
      <c r="D26" s="205">
        <v>947134</v>
      </c>
      <c r="E26" s="205">
        <v>955205</v>
      </c>
      <c r="F26" s="205">
        <v>955175</v>
      </c>
    </row>
    <row r="27" spans="1:6">
      <c r="A27" s="219"/>
      <c r="B27" s="220"/>
      <c r="C27" s="220"/>
      <c r="D27" s="220"/>
      <c r="E27" s="220"/>
      <c r="F27" s="220"/>
    </row>
    <row r="28" spans="1:6" ht="13.5" customHeight="1">
      <c r="A28" s="275" t="s">
        <v>131</v>
      </c>
      <c r="B28" s="198" t="s">
        <v>74</v>
      </c>
      <c r="C28" s="279" t="s">
        <v>69</v>
      </c>
      <c r="D28" s="278"/>
      <c r="E28" s="278"/>
      <c r="F28" s="278"/>
    </row>
    <row r="29" spans="1:6" ht="15" customHeight="1">
      <c r="A29" s="276"/>
      <c r="B29" s="199" t="s">
        <v>124</v>
      </c>
      <c r="C29" s="200" t="s">
        <v>125</v>
      </c>
      <c r="D29" s="200" t="s">
        <v>126</v>
      </c>
      <c r="E29" s="200" t="s">
        <v>127</v>
      </c>
      <c r="F29" s="200" t="s">
        <v>128</v>
      </c>
    </row>
    <row r="30" spans="1:6" ht="13.35" customHeight="1">
      <c r="A30" s="209" t="s">
        <v>101</v>
      </c>
      <c r="B30" s="210">
        <v>55963</v>
      </c>
      <c r="C30" s="211">
        <v>92497</v>
      </c>
      <c r="D30" s="211">
        <v>97390</v>
      </c>
      <c r="E30" s="211">
        <v>94077</v>
      </c>
      <c r="F30" s="211">
        <v>120018</v>
      </c>
    </row>
    <row r="31" spans="1:6" ht="13.35" customHeight="1">
      <c r="A31" s="209" t="s">
        <v>102</v>
      </c>
      <c r="B31" s="210">
        <v>543667</v>
      </c>
      <c r="C31" s="211">
        <v>546206</v>
      </c>
      <c r="D31" s="211">
        <v>533143</v>
      </c>
      <c r="E31" s="211">
        <v>532468</v>
      </c>
      <c r="F31" s="211">
        <v>515369</v>
      </c>
    </row>
    <row r="32" spans="1:6" ht="13.35" customHeight="1">
      <c r="A32" s="209" t="s">
        <v>103</v>
      </c>
      <c r="B32" s="210">
        <v>44737</v>
      </c>
      <c r="C32" s="211">
        <v>43486</v>
      </c>
      <c r="D32" s="211">
        <v>47428</v>
      </c>
      <c r="E32" s="211">
        <v>47639</v>
      </c>
      <c r="F32" s="211">
        <v>45681</v>
      </c>
    </row>
    <row r="33" spans="1:10" ht="13.35" customHeight="1">
      <c r="A33" s="209" t="s">
        <v>104</v>
      </c>
      <c r="B33" s="210">
        <v>23218</v>
      </c>
      <c r="C33" s="211">
        <v>21344</v>
      </c>
      <c r="D33" s="211">
        <v>16388</v>
      </c>
      <c r="E33" s="211">
        <v>13608</v>
      </c>
      <c r="F33" s="211">
        <v>10893</v>
      </c>
    </row>
    <row r="34" spans="1:10" ht="15" customHeight="1">
      <c r="A34" s="216" t="s">
        <v>105</v>
      </c>
      <c r="B34" s="210">
        <v>2222</v>
      </c>
      <c r="C34" s="211">
        <v>2199</v>
      </c>
      <c r="D34" s="211">
        <v>2422</v>
      </c>
      <c r="E34" s="211">
        <v>2326</v>
      </c>
      <c r="F34" s="211">
        <v>2275</v>
      </c>
    </row>
    <row r="35" spans="1:10" ht="13.35" customHeight="1">
      <c r="A35" s="216" t="s">
        <v>106</v>
      </c>
      <c r="B35" s="210">
        <v>67</v>
      </c>
      <c r="C35" s="211">
        <v>90</v>
      </c>
      <c r="D35" s="211">
        <v>193</v>
      </c>
      <c r="E35" s="211">
        <v>96</v>
      </c>
      <c r="F35" s="211">
        <v>111</v>
      </c>
    </row>
    <row r="36" spans="1:10" ht="13.35" customHeight="1">
      <c r="A36" s="216" t="s">
        <v>107</v>
      </c>
      <c r="B36" s="210">
        <v>51748</v>
      </c>
      <c r="C36" s="211">
        <v>51438</v>
      </c>
      <c r="D36" s="211">
        <v>50715</v>
      </c>
      <c r="E36" s="211">
        <v>53160</v>
      </c>
      <c r="F36" s="211">
        <v>54099</v>
      </c>
    </row>
    <row r="37" spans="1:10" ht="13.35" customHeight="1">
      <c r="A37" s="209" t="s">
        <v>108</v>
      </c>
      <c r="B37" s="210">
        <v>2670</v>
      </c>
      <c r="C37" s="211">
        <v>1946</v>
      </c>
      <c r="D37" s="211">
        <v>3116</v>
      </c>
      <c r="E37" s="211">
        <v>2938</v>
      </c>
      <c r="F37" s="211">
        <v>1964</v>
      </c>
    </row>
    <row r="38" spans="1:10" ht="20.25" customHeight="1">
      <c r="A38" s="209" t="s">
        <v>109</v>
      </c>
      <c r="B38" s="210">
        <v>5</v>
      </c>
      <c r="C38" s="211">
        <v>2</v>
      </c>
      <c r="D38" s="211">
        <v>13</v>
      </c>
      <c r="E38" s="211">
        <v>0</v>
      </c>
      <c r="F38" s="211">
        <v>0</v>
      </c>
    </row>
    <row r="39" spans="1:10" ht="16.350000000000001" customHeight="1">
      <c r="A39" s="209" t="s">
        <v>110</v>
      </c>
      <c r="B39" s="210">
        <v>15669</v>
      </c>
      <c r="C39" s="211">
        <v>15096</v>
      </c>
      <c r="D39" s="211">
        <v>11138</v>
      </c>
      <c r="E39" s="211">
        <v>22107</v>
      </c>
      <c r="F39" s="211">
        <v>17716</v>
      </c>
    </row>
    <row r="40" spans="1:10" s="223" customFormat="1" ht="13.35" customHeight="1">
      <c r="A40" s="221" t="s">
        <v>111</v>
      </c>
      <c r="B40" s="213">
        <v>1230</v>
      </c>
      <c r="C40" s="214">
        <v>1217</v>
      </c>
      <c r="D40" s="214">
        <v>1231</v>
      </c>
      <c r="E40" s="214">
        <v>1260</v>
      </c>
      <c r="F40" s="214">
        <v>1292</v>
      </c>
      <c r="G40" s="222"/>
      <c r="H40" s="222"/>
      <c r="I40" s="222"/>
      <c r="J40" s="222"/>
    </row>
    <row r="41" spans="1:10" ht="13.35" customHeight="1">
      <c r="A41" s="224" t="s">
        <v>112</v>
      </c>
      <c r="B41" s="210">
        <v>120561</v>
      </c>
      <c r="C41" s="211">
        <v>119849</v>
      </c>
      <c r="D41" s="211">
        <v>115616</v>
      </c>
      <c r="E41" s="211">
        <v>119381</v>
      </c>
      <c r="F41" s="211">
        <v>119815</v>
      </c>
    </row>
    <row r="42" spans="1:10" ht="13.35" customHeight="1">
      <c r="A42" s="209" t="s">
        <v>113</v>
      </c>
      <c r="B42" s="210">
        <v>5143</v>
      </c>
      <c r="C42" s="211">
        <v>5290</v>
      </c>
      <c r="D42" s="211">
        <v>4897</v>
      </c>
      <c r="E42" s="211">
        <v>4944</v>
      </c>
      <c r="F42" s="211">
        <v>5630</v>
      </c>
    </row>
    <row r="43" spans="1:10" ht="13.35" customHeight="1">
      <c r="A43" s="225" t="s">
        <v>114</v>
      </c>
      <c r="B43" s="213">
        <v>495</v>
      </c>
      <c r="C43" s="214">
        <v>524</v>
      </c>
      <c r="D43" s="214">
        <v>538</v>
      </c>
      <c r="E43" s="214">
        <v>539</v>
      </c>
      <c r="F43" s="214">
        <v>673</v>
      </c>
    </row>
    <row r="44" spans="1:10" ht="13.35" customHeight="1">
      <c r="A44" s="209" t="s">
        <v>115</v>
      </c>
      <c r="B44" s="210">
        <v>10369</v>
      </c>
      <c r="C44" s="211">
        <v>10369</v>
      </c>
      <c r="D44" s="211">
        <v>10369</v>
      </c>
      <c r="E44" s="211">
        <v>10369</v>
      </c>
      <c r="F44" s="211">
        <v>10369</v>
      </c>
    </row>
    <row r="45" spans="1:10" ht="13.35" customHeight="1">
      <c r="A45" s="209" t="s">
        <v>116</v>
      </c>
      <c r="B45" s="210">
        <v>50153</v>
      </c>
      <c r="C45" s="211">
        <v>42560</v>
      </c>
      <c r="D45" s="211">
        <v>42464</v>
      </c>
      <c r="E45" s="211">
        <v>42585</v>
      </c>
      <c r="F45" s="211">
        <v>45538</v>
      </c>
    </row>
    <row r="46" spans="1:10" ht="13.35" customHeight="1">
      <c r="A46" s="209" t="s">
        <v>117</v>
      </c>
      <c r="B46" s="210">
        <v>-1977</v>
      </c>
      <c r="C46" s="211">
        <v>-1711</v>
      </c>
      <c r="D46" s="211">
        <v>-1917</v>
      </c>
      <c r="E46" s="211">
        <v>-1709</v>
      </c>
      <c r="F46" s="211">
        <v>-1794</v>
      </c>
    </row>
    <row r="47" spans="1:10" ht="14.1" customHeight="1">
      <c r="A47" s="209" t="s">
        <v>118</v>
      </c>
      <c r="B47" s="210">
        <v>-302</v>
      </c>
      <c r="C47" s="211">
        <v>-298</v>
      </c>
      <c r="D47" s="211">
        <v>-466</v>
      </c>
      <c r="E47" s="211">
        <v>-375</v>
      </c>
      <c r="F47" s="211">
        <v>-420</v>
      </c>
    </row>
    <row r="48" spans="1:10" ht="14.1" customHeight="1">
      <c r="A48" s="203" t="s">
        <v>119</v>
      </c>
      <c r="B48" s="210">
        <v>-2629</v>
      </c>
      <c r="C48" s="211">
        <v>-2629</v>
      </c>
      <c r="D48" s="211">
        <v>0</v>
      </c>
      <c r="E48" s="211">
        <v>0</v>
      </c>
      <c r="F48" s="211">
        <v>-1400</v>
      </c>
    </row>
    <row r="49" spans="1:6" ht="14.1" customHeight="1">
      <c r="A49" s="209" t="s">
        <v>120</v>
      </c>
      <c r="B49" s="210">
        <v>7889</v>
      </c>
      <c r="C49" s="211">
        <v>7948</v>
      </c>
      <c r="D49" s="211">
        <v>7939</v>
      </c>
      <c r="E49" s="211">
        <v>7217</v>
      </c>
      <c r="F49" s="211">
        <v>7214</v>
      </c>
    </row>
    <row r="50" spans="1:6" ht="14.1" customHeight="1">
      <c r="A50" s="209" t="s">
        <v>23</v>
      </c>
      <c r="B50" s="210">
        <v>122</v>
      </c>
      <c r="C50" s="211">
        <v>164</v>
      </c>
      <c r="D50" s="211">
        <v>164</v>
      </c>
      <c r="E50" s="211">
        <v>152</v>
      </c>
      <c r="F50" s="211">
        <v>141</v>
      </c>
    </row>
    <row r="51" spans="1:6" ht="14.1" customHeight="1">
      <c r="A51" s="209" t="s">
        <v>47</v>
      </c>
      <c r="B51" s="210">
        <v>2301</v>
      </c>
      <c r="C51" s="211">
        <v>7724</v>
      </c>
      <c r="D51" s="211">
        <v>6122</v>
      </c>
      <c r="E51" s="211">
        <v>4222</v>
      </c>
      <c r="F51" s="211">
        <v>1956</v>
      </c>
    </row>
    <row r="52" spans="1:6" ht="16.350000000000001" customHeight="1">
      <c r="A52" s="226" t="s">
        <v>132</v>
      </c>
      <c r="B52" s="204">
        <v>931596</v>
      </c>
      <c r="C52" s="205">
        <v>963570</v>
      </c>
      <c r="D52" s="205">
        <v>947134</v>
      </c>
      <c r="E52" s="205">
        <v>955205</v>
      </c>
      <c r="F52" s="205">
        <v>955175</v>
      </c>
    </row>
    <row r="53" spans="1:6" ht="20.100000000000001" customHeight="1">
      <c r="A53" s="272" t="s">
        <v>133</v>
      </c>
      <c r="B53" s="273"/>
      <c r="C53" s="273"/>
      <c r="D53" s="273"/>
      <c r="E53" s="273"/>
      <c r="F53" s="273"/>
    </row>
    <row r="54" spans="1:6" ht="20.100000000000001" customHeight="1">
      <c r="A54" s="227"/>
      <c r="B54" s="228"/>
      <c r="C54" s="228"/>
      <c r="D54" s="228"/>
      <c r="E54" s="228"/>
      <c r="F54" s="228"/>
    </row>
  </sheetData>
  <mergeCells count="7">
    <mergeCell ref="A53:F53"/>
    <mergeCell ref="A2:E2"/>
    <mergeCell ref="E5:F5"/>
    <mergeCell ref="A6:A7"/>
    <mergeCell ref="C6:F6"/>
    <mergeCell ref="A28:A29"/>
    <mergeCell ref="C28:F28"/>
  </mergeCells>
  <dataValidations count="2">
    <dataValidation allowBlank="1" showInputMessage="1" showErrorMessage="1" sqref="A48" xr:uid="{5607BB0B-3080-456D-A4EC-E44D87397F53}"/>
    <dataValidation allowBlank="1" showInputMessage="1" showErrorMessage="1" prompt="QUESTA RIGA NON HA DATI IN INPUT IN QUANTO PRESENTE SOLO SU TRIMESTRALIZZAZIONE" sqref="A47" xr:uid="{28400A6F-02E0-40DA-AFF3-A86820B59F75}"/>
  </dataValidations>
  <pageMargins left="0.75" right="0.75" top="1" bottom="1" header="0.5" footer="0.5"/>
  <pageSetup paperSize="9" scale="92" orientation="portrait" r:id="rId1"/>
  <headerFooter alignWithMargins="0"/>
  <ignoredErrors>
    <ignoredError sqref="B6:F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B646-BD4A-4825-8832-5736A80559C6}">
  <dimension ref="A1:T44"/>
  <sheetViews>
    <sheetView showGridLines="0" zoomScale="115" zoomScaleNormal="115" zoomScaleSheetLayoutView="130" workbookViewId="0">
      <selection activeCell="A2" sqref="A2:E2"/>
    </sheetView>
  </sheetViews>
  <sheetFormatPr defaultColWidth="9.28515625" defaultRowHeight="12.75"/>
  <cols>
    <col min="1" max="1" width="25.7109375" style="230" customWidth="1"/>
    <col min="2" max="3" width="10.7109375" style="229" customWidth="1"/>
    <col min="4" max="4" width="10.7109375" style="230" customWidth="1"/>
    <col min="5" max="5" width="10.7109375" style="229" customWidth="1"/>
    <col min="6" max="7" width="10.7109375" style="230" customWidth="1"/>
    <col min="8" max="8" width="8.7109375" style="230" customWidth="1"/>
    <col min="9" max="9" width="9.7109375" style="230" customWidth="1"/>
    <col min="10" max="16384" width="9.28515625" style="230"/>
  </cols>
  <sheetData>
    <row r="1" spans="1:9">
      <c r="A1" s="229"/>
    </row>
    <row r="2" spans="1:9" ht="25.5">
      <c r="A2" s="271" t="s">
        <v>150</v>
      </c>
      <c r="B2" s="271"/>
      <c r="C2" s="271"/>
      <c r="D2" s="271"/>
      <c r="E2" s="271"/>
    </row>
    <row r="3" spans="1:9" ht="15" customHeight="1"/>
    <row r="4" spans="1:9" ht="15" customHeight="1">
      <c r="A4" s="253" t="s">
        <v>140</v>
      </c>
      <c r="B4" s="253"/>
      <c r="C4" s="253"/>
      <c r="D4" s="253"/>
      <c r="E4" s="253"/>
      <c r="F4" s="231"/>
      <c r="G4" s="231"/>
    </row>
    <row r="5" spans="1:9" ht="15" customHeight="1">
      <c r="A5" s="232"/>
      <c r="B5" s="233"/>
      <c r="C5" s="233"/>
      <c r="D5" s="234"/>
      <c r="E5" s="233"/>
      <c r="F5" s="234"/>
      <c r="G5" s="284" t="s">
        <v>45</v>
      </c>
      <c r="H5" s="284"/>
      <c r="I5" s="284"/>
    </row>
    <row r="6" spans="1:9" ht="36">
      <c r="A6" s="235"/>
      <c r="B6" s="236" t="s">
        <v>134</v>
      </c>
      <c r="C6" s="236" t="s">
        <v>135</v>
      </c>
      <c r="D6" s="236" t="s">
        <v>136</v>
      </c>
      <c r="E6" s="236" t="s">
        <v>137</v>
      </c>
      <c r="F6" s="236" t="s">
        <v>138</v>
      </c>
      <c r="G6" s="236" t="s">
        <v>139</v>
      </c>
      <c r="H6" s="236" t="s">
        <v>141</v>
      </c>
      <c r="I6" s="236" t="s">
        <v>142</v>
      </c>
    </row>
    <row r="7" spans="1:9">
      <c r="A7" s="245" t="s">
        <v>57</v>
      </c>
      <c r="B7" s="237"/>
      <c r="C7" s="237"/>
      <c r="D7" s="237"/>
      <c r="E7" s="237"/>
      <c r="F7" s="237"/>
      <c r="G7" s="237"/>
      <c r="H7" s="237"/>
      <c r="I7" s="237"/>
    </row>
    <row r="8" spans="1:9">
      <c r="A8" s="238" t="s">
        <v>73</v>
      </c>
      <c r="B8" s="170">
        <v>2941</v>
      </c>
      <c r="C8" s="170">
        <v>1009</v>
      </c>
      <c r="D8" s="170">
        <v>788</v>
      </c>
      <c r="E8" s="170">
        <v>858</v>
      </c>
      <c r="F8" s="170">
        <v>240</v>
      </c>
      <c r="G8" s="170">
        <v>441</v>
      </c>
      <c r="H8" s="170">
        <v>455</v>
      </c>
      <c r="I8" s="170">
        <v>6732</v>
      </c>
    </row>
    <row r="9" spans="1:9">
      <c r="A9" s="238" t="s">
        <v>68</v>
      </c>
      <c r="B9" s="170">
        <v>2777</v>
      </c>
      <c r="C9" s="170">
        <v>951</v>
      </c>
      <c r="D9" s="170">
        <v>663</v>
      </c>
      <c r="E9" s="170">
        <v>754</v>
      </c>
      <c r="F9" s="170">
        <v>235</v>
      </c>
      <c r="G9" s="170">
        <v>384</v>
      </c>
      <c r="H9" s="170">
        <v>293</v>
      </c>
      <c r="I9" s="170">
        <v>6057</v>
      </c>
    </row>
    <row r="10" spans="1:9">
      <c r="A10" s="246" t="s">
        <v>143</v>
      </c>
      <c r="B10" s="240">
        <v>5.9</v>
      </c>
      <c r="C10" s="240">
        <v>6.1</v>
      </c>
      <c r="D10" s="240">
        <v>18.899999999999999</v>
      </c>
      <c r="E10" s="240">
        <v>13.8</v>
      </c>
      <c r="F10" s="240">
        <v>2.1</v>
      </c>
      <c r="G10" s="240">
        <v>14.8</v>
      </c>
      <c r="H10" s="240">
        <v>55.3</v>
      </c>
      <c r="I10" s="240">
        <v>11.1</v>
      </c>
    </row>
    <row r="11" spans="1:9">
      <c r="A11" s="245" t="s">
        <v>21</v>
      </c>
      <c r="B11" s="237"/>
      <c r="C11" s="240"/>
      <c r="D11" s="240"/>
      <c r="E11" s="240"/>
      <c r="F11" s="240"/>
      <c r="G11" s="240"/>
      <c r="H11" s="237"/>
      <c r="I11" s="237"/>
    </row>
    <row r="12" spans="1:9">
      <c r="A12" s="238" t="s">
        <v>73</v>
      </c>
      <c r="B12" s="170">
        <v>-1476</v>
      </c>
      <c r="C12" s="170">
        <v>-348</v>
      </c>
      <c r="D12" s="170">
        <v>-298</v>
      </c>
      <c r="E12" s="170">
        <v>-239</v>
      </c>
      <c r="F12" s="170">
        <v>-54</v>
      </c>
      <c r="G12" s="170">
        <v>-86</v>
      </c>
      <c r="H12" s="170">
        <v>-69</v>
      </c>
      <c r="I12" s="170">
        <v>-2570</v>
      </c>
    </row>
    <row r="13" spans="1:9">
      <c r="A13" s="238" t="s">
        <v>68</v>
      </c>
      <c r="B13" s="170">
        <v>-1503</v>
      </c>
      <c r="C13" s="170">
        <v>-325</v>
      </c>
      <c r="D13" s="170">
        <v>-268</v>
      </c>
      <c r="E13" s="170">
        <v>-229</v>
      </c>
      <c r="F13" s="170">
        <v>-52</v>
      </c>
      <c r="G13" s="170">
        <v>-82</v>
      </c>
      <c r="H13" s="170">
        <v>-77</v>
      </c>
      <c r="I13" s="170">
        <v>-2536</v>
      </c>
    </row>
    <row r="14" spans="1:9">
      <c r="A14" s="246" t="s">
        <v>143</v>
      </c>
      <c r="B14" s="240">
        <v>-1.8</v>
      </c>
      <c r="C14" s="240">
        <v>7.1</v>
      </c>
      <c r="D14" s="240">
        <v>11.2</v>
      </c>
      <c r="E14" s="240">
        <v>4.4000000000000004</v>
      </c>
      <c r="F14" s="240">
        <v>3.8</v>
      </c>
      <c r="G14" s="240">
        <v>4.9000000000000004</v>
      </c>
      <c r="H14" s="240">
        <v>-10.4</v>
      </c>
      <c r="I14" s="240">
        <v>1.3</v>
      </c>
    </row>
    <row r="15" spans="1:9">
      <c r="A15" s="245" t="s">
        <v>22</v>
      </c>
      <c r="B15" s="237"/>
      <c r="C15" s="237"/>
      <c r="D15" s="237"/>
      <c r="E15" s="237"/>
      <c r="F15" s="237"/>
      <c r="G15" s="237"/>
      <c r="H15" s="237"/>
      <c r="I15" s="237"/>
    </row>
    <row r="16" spans="1:9">
      <c r="A16" s="238" t="s">
        <v>73</v>
      </c>
      <c r="B16" s="170">
        <v>1465</v>
      </c>
      <c r="C16" s="170">
        <v>661</v>
      </c>
      <c r="D16" s="170">
        <v>490</v>
      </c>
      <c r="E16" s="170">
        <v>619</v>
      </c>
      <c r="F16" s="170">
        <v>186</v>
      </c>
      <c r="G16" s="170">
        <v>355</v>
      </c>
      <c r="H16" s="170">
        <v>386</v>
      </c>
      <c r="I16" s="170">
        <v>4162</v>
      </c>
    </row>
    <row r="17" spans="1:20">
      <c r="A17" s="238" t="s">
        <v>68</v>
      </c>
      <c r="B17" s="170">
        <v>1274</v>
      </c>
      <c r="C17" s="170">
        <v>626</v>
      </c>
      <c r="D17" s="170">
        <v>395</v>
      </c>
      <c r="E17" s="170">
        <v>525</v>
      </c>
      <c r="F17" s="170">
        <v>183</v>
      </c>
      <c r="G17" s="170">
        <v>302</v>
      </c>
      <c r="H17" s="170">
        <v>216</v>
      </c>
      <c r="I17" s="170">
        <v>3521</v>
      </c>
    </row>
    <row r="18" spans="1:20">
      <c r="A18" s="246" t="s">
        <v>143</v>
      </c>
      <c r="B18" s="240">
        <v>15</v>
      </c>
      <c r="C18" s="240">
        <v>5.6</v>
      </c>
      <c r="D18" s="240">
        <v>24.1</v>
      </c>
      <c r="E18" s="240">
        <v>17.899999999999999</v>
      </c>
      <c r="F18" s="240">
        <v>1.6</v>
      </c>
      <c r="G18" s="240">
        <v>17.5</v>
      </c>
      <c r="H18" s="240">
        <v>78.7</v>
      </c>
      <c r="I18" s="240">
        <v>18.2</v>
      </c>
    </row>
    <row r="19" spans="1:20">
      <c r="A19" s="245" t="s">
        <v>47</v>
      </c>
      <c r="B19" s="237"/>
      <c r="C19" s="237"/>
      <c r="D19" s="237"/>
      <c r="E19" s="237"/>
      <c r="F19" s="237"/>
      <c r="G19" s="237"/>
      <c r="H19" s="237"/>
      <c r="I19" s="237"/>
    </row>
    <row r="20" spans="1:20">
      <c r="A20" s="238" t="s">
        <v>73</v>
      </c>
      <c r="B20" s="170">
        <v>588</v>
      </c>
      <c r="C20" s="170">
        <v>468</v>
      </c>
      <c r="D20" s="170">
        <v>318</v>
      </c>
      <c r="E20" s="170">
        <v>409</v>
      </c>
      <c r="F20" s="170">
        <v>163</v>
      </c>
      <c r="G20" s="170">
        <v>241</v>
      </c>
      <c r="H20" s="170">
        <v>114</v>
      </c>
      <c r="I20" s="170">
        <v>2301</v>
      </c>
    </row>
    <row r="21" spans="1:20">
      <c r="A21" s="238" t="s">
        <v>68</v>
      </c>
      <c r="B21" s="170">
        <v>689</v>
      </c>
      <c r="C21" s="170">
        <v>394</v>
      </c>
      <c r="D21" s="170">
        <v>366</v>
      </c>
      <c r="E21" s="170">
        <v>343</v>
      </c>
      <c r="F21" s="170">
        <v>129</v>
      </c>
      <c r="G21" s="170">
        <v>201</v>
      </c>
      <c r="H21" s="170">
        <v>-166</v>
      </c>
      <c r="I21" s="170">
        <v>1956</v>
      </c>
    </row>
    <row r="22" spans="1:20">
      <c r="A22" s="246" t="s">
        <v>143</v>
      </c>
      <c r="B22" s="240">
        <v>-14.7</v>
      </c>
      <c r="C22" s="240">
        <v>18.8</v>
      </c>
      <c r="D22" s="240">
        <v>-13.1</v>
      </c>
      <c r="E22" s="240">
        <v>19.2</v>
      </c>
      <c r="F22" s="240">
        <v>26.4</v>
      </c>
      <c r="G22" s="240">
        <v>19.899999999999999</v>
      </c>
      <c r="H22" s="240" t="s">
        <v>123</v>
      </c>
      <c r="I22" s="240">
        <v>17.600000000000001</v>
      </c>
    </row>
    <row r="23" spans="1:20">
      <c r="A23" s="239"/>
      <c r="B23" s="243"/>
      <c r="C23" s="243"/>
      <c r="D23" s="243"/>
      <c r="E23" s="243"/>
      <c r="F23" s="243"/>
      <c r="G23" s="243"/>
      <c r="H23" s="243"/>
      <c r="I23" s="243"/>
    </row>
    <row r="24" spans="1:20" s="247" customFormat="1">
      <c r="A24" s="232"/>
      <c r="B24" s="233"/>
      <c r="C24" s="233"/>
      <c r="D24" s="234"/>
      <c r="E24" s="233"/>
      <c r="F24" s="234"/>
      <c r="G24" s="284" t="s">
        <v>45</v>
      </c>
      <c r="H24" s="284"/>
      <c r="I24" s="284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</row>
    <row r="25" spans="1:20" s="247" customFormat="1" ht="37.5" customHeight="1">
      <c r="A25" s="235"/>
      <c r="B25" s="236" t="s">
        <v>134</v>
      </c>
      <c r="C25" s="236" t="s">
        <v>144</v>
      </c>
      <c r="D25" s="236" t="s">
        <v>136</v>
      </c>
      <c r="E25" s="236" t="s">
        <v>137</v>
      </c>
      <c r="F25" s="236" t="s">
        <v>138</v>
      </c>
      <c r="G25" s="236" t="s">
        <v>139</v>
      </c>
      <c r="H25" s="236" t="s">
        <v>141</v>
      </c>
      <c r="I25" s="236" t="s">
        <v>142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</row>
    <row r="26" spans="1:20">
      <c r="A26" s="245" t="s">
        <v>145</v>
      </c>
      <c r="B26" s="237"/>
      <c r="C26" s="248"/>
      <c r="D26" s="237"/>
      <c r="E26" s="237"/>
      <c r="F26" s="237"/>
      <c r="G26" s="237"/>
      <c r="H26" s="237"/>
      <c r="I26" s="237"/>
    </row>
    <row r="27" spans="1:20">
      <c r="A27" s="238" t="s">
        <v>73</v>
      </c>
      <c r="B27" s="170">
        <v>228993</v>
      </c>
      <c r="C27" s="170">
        <v>124506</v>
      </c>
      <c r="D27" s="170">
        <v>41262</v>
      </c>
      <c r="E27" s="170">
        <v>13557</v>
      </c>
      <c r="F27" s="170">
        <v>263</v>
      </c>
      <c r="G27" s="170">
        <v>0</v>
      </c>
      <c r="H27" s="170">
        <v>14673</v>
      </c>
      <c r="I27" s="170">
        <v>423254</v>
      </c>
    </row>
    <row r="28" spans="1:20">
      <c r="A28" s="238" t="s">
        <v>76</v>
      </c>
      <c r="B28" s="170">
        <v>232406</v>
      </c>
      <c r="C28" s="170">
        <v>124215</v>
      </c>
      <c r="D28" s="170">
        <v>42050</v>
      </c>
      <c r="E28" s="170">
        <v>14372</v>
      </c>
      <c r="F28" s="170">
        <v>243</v>
      </c>
      <c r="G28" s="170">
        <v>0</v>
      </c>
      <c r="H28" s="170">
        <v>16254</v>
      </c>
      <c r="I28" s="170">
        <v>429540</v>
      </c>
    </row>
    <row r="29" spans="1:20">
      <c r="A29" s="246" t="s">
        <v>143</v>
      </c>
      <c r="B29" s="240">
        <v>-1.5</v>
      </c>
      <c r="C29" s="240">
        <v>0.2</v>
      </c>
      <c r="D29" s="240">
        <v>-1.9</v>
      </c>
      <c r="E29" s="240">
        <v>-5.7</v>
      </c>
      <c r="F29" s="240">
        <v>8.1999999999999993</v>
      </c>
      <c r="G29" s="240">
        <v>0</v>
      </c>
      <c r="H29" s="240">
        <v>-9.6999999999999993</v>
      </c>
      <c r="I29" s="240">
        <v>-1.5</v>
      </c>
    </row>
    <row r="30" spans="1:20" ht="18" customHeight="1">
      <c r="A30" s="245" t="s">
        <v>146</v>
      </c>
      <c r="B30" s="237"/>
      <c r="C30" s="237"/>
      <c r="D30" s="237"/>
      <c r="E30" s="237"/>
      <c r="F30" s="237"/>
      <c r="G30" s="237"/>
      <c r="H30" s="242"/>
      <c r="I30" s="237"/>
    </row>
    <row r="31" spans="1:20">
      <c r="A31" s="238" t="s">
        <v>73</v>
      </c>
      <c r="B31" s="170">
        <v>263425</v>
      </c>
      <c r="C31" s="170">
        <v>119302</v>
      </c>
      <c r="D31" s="170">
        <v>55851</v>
      </c>
      <c r="E31" s="170">
        <v>43822</v>
      </c>
      <c r="F31" s="170">
        <v>25</v>
      </c>
      <c r="G31" s="170">
        <v>0</v>
      </c>
      <c r="H31" s="170">
        <v>93501</v>
      </c>
      <c r="I31" s="170">
        <v>575926</v>
      </c>
    </row>
    <row r="32" spans="1:20">
      <c r="A32" s="238" t="s">
        <v>76</v>
      </c>
      <c r="B32" s="170">
        <v>270604</v>
      </c>
      <c r="C32" s="170">
        <v>113087</v>
      </c>
      <c r="D32" s="170">
        <v>57910</v>
      </c>
      <c r="E32" s="170">
        <v>45805</v>
      </c>
      <c r="F32" s="170">
        <v>16</v>
      </c>
      <c r="G32" s="170">
        <v>0</v>
      </c>
      <c r="H32" s="170">
        <v>88714</v>
      </c>
      <c r="I32" s="170">
        <v>576136</v>
      </c>
    </row>
    <row r="33" spans="1:20">
      <c r="A33" s="246" t="s">
        <v>143</v>
      </c>
      <c r="B33" s="240">
        <v>-2.7</v>
      </c>
      <c r="C33" s="240">
        <v>5.5</v>
      </c>
      <c r="D33" s="240">
        <v>-3.6</v>
      </c>
      <c r="E33" s="240">
        <v>-4.3</v>
      </c>
      <c r="F33" s="240">
        <v>56.3</v>
      </c>
      <c r="G33" s="240">
        <v>0</v>
      </c>
      <c r="H33" s="240">
        <v>5.4</v>
      </c>
      <c r="I33" s="240">
        <v>0</v>
      </c>
    </row>
    <row r="34" spans="1:20">
      <c r="A34" s="249"/>
      <c r="B34" s="243"/>
      <c r="C34" s="243"/>
      <c r="D34" s="243"/>
      <c r="E34" s="243"/>
      <c r="F34" s="243"/>
      <c r="G34" s="243"/>
      <c r="H34" s="243"/>
      <c r="I34" s="244"/>
    </row>
    <row r="35" spans="1:20">
      <c r="A35" s="250" t="s">
        <v>147</v>
      </c>
      <c r="B35" s="237"/>
      <c r="C35" s="237"/>
      <c r="D35" s="237"/>
      <c r="E35" s="237"/>
      <c r="F35" s="237"/>
      <c r="G35" s="237"/>
      <c r="H35" s="242"/>
      <c r="I35" s="237"/>
    </row>
    <row r="36" spans="1:20">
      <c r="A36" s="238" t="s">
        <v>73</v>
      </c>
      <c r="B36" s="170">
        <v>78411</v>
      </c>
      <c r="C36" s="170">
        <v>110159</v>
      </c>
      <c r="D36" s="170">
        <v>35112</v>
      </c>
      <c r="E36" s="170">
        <v>11979</v>
      </c>
      <c r="F36" s="170">
        <v>2022</v>
      </c>
      <c r="G36" s="170">
        <v>0</v>
      </c>
      <c r="H36" s="170">
        <v>65550</v>
      </c>
      <c r="I36" s="170">
        <v>303233</v>
      </c>
    </row>
    <row r="37" spans="1:20">
      <c r="A37" s="238" t="s">
        <v>76</v>
      </c>
      <c r="B37" s="170">
        <v>79502</v>
      </c>
      <c r="C37" s="170">
        <v>108183</v>
      </c>
      <c r="D37" s="170">
        <v>36071</v>
      </c>
      <c r="E37" s="170">
        <v>11924</v>
      </c>
      <c r="F37" s="170">
        <v>1990</v>
      </c>
      <c r="G37" s="170">
        <v>0</v>
      </c>
      <c r="H37" s="170">
        <v>64440</v>
      </c>
      <c r="I37" s="170">
        <v>302110</v>
      </c>
    </row>
    <row r="38" spans="1:20">
      <c r="A38" s="246" t="s">
        <v>143</v>
      </c>
      <c r="B38" s="240">
        <v>-1.4</v>
      </c>
      <c r="C38" s="240">
        <v>1.8</v>
      </c>
      <c r="D38" s="240">
        <v>-2.7</v>
      </c>
      <c r="E38" s="240">
        <v>0.5</v>
      </c>
      <c r="F38" s="240">
        <v>1.6</v>
      </c>
      <c r="G38" s="240">
        <v>0</v>
      </c>
      <c r="H38" s="240">
        <v>1.7</v>
      </c>
      <c r="I38" s="240">
        <v>0.4</v>
      </c>
    </row>
    <row r="39" spans="1:20">
      <c r="A39" s="250" t="s">
        <v>148</v>
      </c>
      <c r="B39" s="237"/>
      <c r="C39" s="237"/>
      <c r="D39" s="237"/>
      <c r="E39" s="237"/>
      <c r="F39" s="237"/>
      <c r="G39" s="237"/>
      <c r="H39" s="242"/>
      <c r="I39" s="237"/>
    </row>
    <row r="40" spans="1:20">
      <c r="A40" s="238" t="s">
        <v>73</v>
      </c>
      <c r="B40" s="170">
        <v>7128</v>
      </c>
      <c r="C40" s="170">
        <v>10016</v>
      </c>
      <c r="D40" s="170">
        <v>3858</v>
      </c>
      <c r="E40" s="170">
        <v>1160</v>
      </c>
      <c r="F40" s="170">
        <v>216</v>
      </c>
      <c r="G40" s="170">
        <v>4756</v>
      </c>
      <c r="H40" s="170">
        <v>3708</v>
      </c>
      <c r="I40" s="170">
        <v>30842</v>
      </c>
    </row>
    <row r="41" spans="1:20">
      <c r="A41" s="238" t="s">
        <v>76</v>
      </c>
      <c r="B41" s="170">
        <v>7227</v>
      </c>
      <c r="C41" s="170">
        <v>9852</v>
      </c>
      <c r="D41" s="170">
        <v>3928</v>
      </c>
      <c r="E41" s="170">
        <v>1167</v>
      </c>
      <c r="F41" s="170">
        <v>213</v>
      </c>
      <c r="G41" s="170">
        <v>4398</v>
      </c>
      <c r="H41" s="170">
        <v>3689</v>
      </c>
      <c r="I41" s="170">
        <v>30474</v>
      </c>
    </row>
    <row r="42" spans="1:20">
      <c r="A42" s="246" t="s">
        <v>143</v>
      </c>
      <c r="B42" s="240">
        <v>-1.4</v>
      </c>
      <c r="C42" s="240">
        <v>1.7</v>
      </c>
      <c r="D42" s="240">
        <v>-1.8</v>
      </c>
      <c r="E42" s="240">
        <v>-0.6</v>
      </c>
      <c r="F42" s="240">
        <v>1.4</v>
      </c>
      <c r="G42" s="240">
        <v>8.1</v>
      </c>
      <c r="H42" s="240">
        <v>0.5</v>
      </c>
      <c r="I42" s="240">
        <v>1.2</v>
      </c>
    </row>
    <row r="43" spans="1:20">
      <c r="A43" s="251"/>
      <c r="B43" s="241"/>
      <c r="C43" s="241"/>
      <c r="D43" s="241"/>
      <c r="E43" s="241"/>
      <c r="F43" s="241"/>
      <c r="G43" s="241"/>
      <c r="H43" s="241"/>
      <c r="I43" s="241"/>
    </row>
    <row r="44" spans="1:20" ht="20.100000000000001" customHeight="1">
      <c r="A44" s="280" t="s">
        <v>149</v>
      </c>
      <c r="B44" s="281"/>
      <c r="C44" s="281"/>
      <c r="D44" s="281"/>
      <c r="E44" s="281"/>
      <c r="F44" s="281"/>
      <c r="G44" s="281"/>
      <c r="H44" s="281"/>
      <c r="I44" s="281"/>
      <c r="L44" s="282"/>
      <c r="M44" s="283"/>
      <c r="N44" s="283"/>
      <c r="O44" s="283"/>
      <c r="P44" s="283"/>
      <c r="Q44" s="283"/>
      <c r="R44" s="283"/>
      <c r="S44" s="283"/>
      <c r="T44" s="283"/>
    </row>
  </sheetData>
  <mergeCells count="6">
    <mergeCell ref="A44:I44"/>
    <mergeCell ref="L44:T44"/>
    <mergeCell ref="A2:E2"/>
    <mergeCell ref="G5:I5"/>
    <mergeCell ref="G24:I24"/>
    <mergeCell ref="A4:E4"/>
  </mergeCells>
  <pageMargins left="0.98425196850393704" right="0.59055118110236227" top="0.98425196850393704" bottom="0.98425196850393704" header="0.51181102362204722" footer="0.51181102362204722"/>
  <pageSetup paperSize="9" scale="75" firstPageNumber="19" orientation="portrait" useFirstPageNumber="1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6130-1C51-4AB9-A445-8B35B6D48B92}">
  <sheetPr>
    <tabColor rgb="FFC00418"/>
  </sheetPr>
  <dimension ref="A1:P49"/>
  <sheetViews>
    <sheetView showGridLines="0" zoomScale="85" zoomScaleNormal="85" workbookViewId="0">
      <selection activeCell="K24" sqref="K24"/>
    </sheetView>
  </sheetViews>
  <sheetFormatPr defaultColWidth="9.140625" defaultRowHeight="12.75"/>
  <cols>
    <col min="1" max="1" width="42.5703125" style="26" customWidth="1"/>
    <col min="2" max="3" width="12.7109375" style="26" customWidth="1"/>
    <col min="4" max="4" width="12.7109375" style="27" customWidth="1"/>
    <col min="5" max="5" width="12.85546875" style="28" customWidth="1"/>
    <col min="6" max="6" width="9.5703125" style="28" customWidth="1"/>
    <col min="7" max="7" width="8" style="28" customWidth="1"/>
    <col min="8" max="9" width="8" style="132" customWidth="1"/>
    <col min="10" max="10" width="40.5703125" style="26" customWidth="1"/>
    <col min="11" max="16384" width="9.140625" style="26"/>
  </cols>
  <sheetData>
    <row r="1" spans="1:16">
      <c r="L1" s="131"/>
      <c r="M1" s="94"/>
      <c r="N1" s="94"/>
    </row>
    <row r="2" spans="1:16" s="128" customFormat="1" ht="20.100000000000001" customHeight="1">
      <c r="A2" s="6" t="s">
        <v>12</v>
      </c>
      <c r="D2" s="129"/>
      <c r="E2" s="130"/>
      <c r="F2" s="130"/>
      <c r="G2" s="130"/>
      <c r="H2" s="99"/>
      <c r="I2" s="99"/>
      <c r="J2" s="129"/>
      <c r="L2" s="18"/>
      <c r="M2" s="101"/>
      <c r="N2" s="101"/>
    </row>
    <row r="3" spans="1:16" ht="12.75" customHeight="1">
      <c r="D3" s="155"/>
      <c r="E3" s="155"/>
      <c r="F3" s="155"/>
      <c r="G3" s="155"/>
      <c r="H3" s="156"/>
      <c r="L3" s="18"/>
      <c r="M3" s="101"/>
      <c r="N3" s="101"/>
    </row>
    <row r="4" spans="1:16">
      <c r="L4" s="18"/>
      <c r="M4" s="101"/>
      <c r="N4" s="101"/>
    </row>
    <row r="5" spans="1:16" s="33" customFormat="1" ht="12.75" customHeight="1">
      <c r="A5" s="78" t="s">
        <v>56</v>
      </c>
      <c r="B5" s="30"/>
      <c r="C5" s="30"/>
      <c r="D5" s="31"/>
      <c r="E5" s="32"/>
      <c r="F5" s="32"/>
      <c r="G5" s="32"/>
      <c r="H5" s="100"/>
      <c r="I5" s="100"/>
      <c r="J5" s="30"/>
      <c r="L5" s="18"/>
      <c r="M5" s="101"/>
      <c r="N5" s="101"/>
    </row>
    <row r="7" spans="1:16" ht="12" customHeight="1">
      <c r="A7" s="105"/>
      <c r="B7" s="106"/>
      <c r="C7" s="106"/>
      <c r="D7" s="259"/>
      <c r="E7" s="259"/>
      <c r="F7" s="144"/>
      <c r="G7" s="144"/>
      <c r="H7" s="135"/>
      <c r="I7" s="135"/>
      <c r="J7" s="135"/>
    </row>
    <row r="8" spans="1:16" s="67" customFormat="1" ht="24" customHeight="1">
      <c r="A8" s="146" t="s">
        <v>16</v>
      </c>
      <c r="B8" s="154" t="e">
        <f>#REF!</f>
        <v>#REF!</v>
      </c>
      <c r="C8" s="154" t="e">
        <f>#REF!</f>
        <v>#REF!</v>
      </c>
      <c r="D8" s="285" t="s">
        <v>70</v>
      </c>
      <c r="E8" s="286"/>
      <c r="F8" s="68"/>
      <c r="G8" s="68"/>
      <c r="H8" s="68"/>
      <c r="I8" s="135"/>
      <c r="J8" s="287" t="s">
        <v>66</v>
      </c>
      <c r="L8" s="69" t="s">
        <v>62</v>
      </c>
      <c r="M8" s="59"/>
    </row>
    <row r="9" spans="1:16" s="67" customFormat="1" ht="21" customHeight="1">
      <c r="A9" s="146"/>
      <c r="B9" s="142" t="s">
        <v>64</v>
      </c>
      <c r="C9" s="142" t="s">
        <v>64</v>
      </c>
      <c r="D9" s="143" t="s">
        <v>15</v>
      </c>
      <c r="E9" s="143" t="s">
        <v>13</v>
      </c>
      <c r="F9" s="68"/>
      <c r="G9" s="68"/>
      <c r="H9" s="68"/>
      <c r="I9" s="135"/>
      <c r="J9" s="288"/>
      <c r="L9" s="19" t="e">
        <f>#REF!</f>
        <v>#REF!</v>
      </c>
      <c r="M9" s="20" t="e">
        <f>'Quarterly Reclas. Stat. Income'!#REF!</f>
        <v>#REF!</v>
      </c>
      <c r="P9" s="59"/>
    </row>
    <row r="10" spans="1:16" s="39" customFormat="1" ht="12.95" customHeight="1">
      <c r="A10" s="107" t="s">
        <v>48</v>
      </c>
      <c r="B10" s="138">
        <v>34</v>
      </c>
      <c r="C10" s="138">
        <v>47</v>
      </c>
      <c r="D10" s="21">
        <f t="shared" ref="D10:D22" si="0">IF(AND(B10&lt;=0,C10&lt;=0),ABS(B10)-ABS(C10),B10-C10)</f>
        <v>-13</v>
      </c>
      <c r="E10" s="102">
        <f t="shared" ref="E10:E22" si="1">IF(C10=0,0,IF(ABS(D10)*100/ABS(C10)&gt;99.9," ",IF(ABS(D10)*100/ABS(C10)&lt;0.05,0,IF(D10&gt;=0,ABS(D10)*100/ABS(C10),((B10-C10)*100)/C10))))</f>
        <v>-27.7</v>
      </c>
      <c r="F10" s="68"/>
      <c r="G10" s="68"/>
      <c r="H10" s="68"/>
      <c r="I10" s="135"/>
      <c r="J10" s="23"/>
      <c r="L10" s="19" t="e">
        <f>#REF!</f>
        <v>#REF!</v>
      </c>
      <c r="M10" s="20" t="e">
        <f>'Quarterly Reclas. Stat. Income'!#REF!</f>
        <v>#REF!</v>
      </c>
    </row>
    <row r="11" spans="1:16" s="39" customFormat="1" ht="12.95" customHeight="1">
      <c r="A11" s="93" t="s">
        <v>0</v>
      </c>
      <c r="B11" s="138">
        <v>156</v>
      </c>
      <c r="C11" s="138">
        <v>139</v>
      </c>
      <c r="D11" s="21">
        <f t="shared" si="0"/>
        <v>17</v>
      </c>
      <c r="E11" s="102">
        <f t="shared" si="1"/>
        <v>12.2</v>
      </c>
      <c r="F11" s="68"/>
      <c r="G11" s="68"/>
      <c r="H11" s="68"/>
      <c r="I11" s="135"/>
      <c r="J11" s="23"/>
      <c r="L11" s="19" t="e">
        <f>#REF!</f>
        <v>#REF!</v>
      </c>
      <c r="M11" s="20" t="e">
        <f>'Quarterly Reclas. Stat. Income'!#REF!</f>
        <v>#REF!</v>
      </c>
    </row>
    <row r="12" spans="1:16" s="39" customFormat="1" ht="12.95" customHeight="1">
      <c r="A12" s="93" t="s">
        <v>1</v>
      </c>
      <c r="B12" s="138">
        <v>341</v>
      </c>
      <c r="C12" s="138">
        <v>346</v>
      </c>
      <c r="D12" s="21">
        <f t="shared" si="0"/>
        <v>-5</v>
      </c>
      <c r="E12" s="102">
        <f t="shared" si="1"/>
        <v>-1.4</v>
      </c>
      <c r="F12" s="68"/>
      <c r="G12" s="68"/>
      <c r="H12" s="68"/>
      <c r="I12" s="135"/>
      <c r="J12" s="23"/>
      <c r="L12" s="19" t="e">
        <f>#REF!</f>
        <v>#REF!</v>
      </c>
      <c r="M12" s="20" t="e">
        <f>'Quarterly Reclas. Stat. Income'!#REF!</f>
        <v>#REF!</v>
      </c>
    </row>
    <row r="13" spans="1:16" s="39" customFormat="1" ht="12.95" customHeight="1">
      <c r="A13" s="93" t="s">
        <v>2</v>
      </c>
      <c r="B13" s="138">
        <v>94</v>
      </c>
      <c r="C13" s="138">
        <v>83</v>
      </c>
      <c r="D13" s="21">
        <f t="shared" si="0"/>
        <v>11</v>
      </c>
      <c r="E13" s="102">
        <f t="shared" si="1"/>
        <v>13.3</v>
      </c>
      <c r="F13" s="68"/>
      <c r="G13" s="68"/>
      <c r="H13" s="68"/>
      <c r="I13" s="135"/>
      <c r="J13" s="23"/>
      <c r="L13" s="19" t="e">
        <f>#REF!</f>
        <v>#REF!</v>
      </c>
      <c r="M13" s="20" t="e">
        <f>'Quarterly Reclas. Stat. Income'!#REF!</f>
        <v>#REF!</v>
      </c>
    </row>
    <row r="14" spans="1:16" s="70" customFormat="1" ht="17.100000000000001" customHeight="1">
      <c r="A14" s="108" t="s">
        <v>19</v>
      </c>
      <c r="B14" s="139">
        <f>SUM(B10:B13)</f>
        <v>625</v>
      </c>
      <c r="C14" s="139">
        <f>SUM(C10:C13)</f>
        <v>615</v>
      </c>
      <c r="D14" s="103">
        <f t="shared" si="0"/>
        <v>10</v>
      </c>
      <c r="E14" s="104">
        <f t="shared" si="1"/>
        <v>1.6</v>
      </c>
      <c r="F14" s="68"/>
      <c r="G14" s="68"/>
      <c r="H14" s="68"/>
      <c r="I14" s="135"/>
      <c r="J14" s="137"/>
      <c r="L14" s="19"/>
      <c r="M14" s="20"/>
    </row>
    <row r="15" spans="1:16" s="39" customFormat="1" ht="12.95" customHeight="1">
      <c r="A15" s="93" t="s">
        <v>3</v>
      </c>
      <c r="B15" s="138">
        <v>230</v>
      </c>
      <c r="C15" s="138">
        <v>228</v>
      </c>
      <c r="D15" s="21">
        <f t="shared" si="0"/>
        <v>2</v>
      </c>
      <c r="E15" s="102">
        <f t="shared" si="1"/>
        <v>0.9</v>
      </c>
      <c r="F15" s="68"/>
      <c r="G15" s="68"/>
      <c r="H15" s="68"/>
      <c r="I15" s="135"/>
      <c r="J15" s="23"/>
      <c r="L15" s="19"/>
      <c r="M15" s="20"/>
    </row>
    <row r="16" spans="1:16" s="39" customFormat="1" ht="12.95" customHeight="1">
      <c r="A16" s="93" t="s">
        <v>4</v>
      </c>
      <c r="B16" s="138">
        <v>2</v>
      </c>
      <c r="C16" s="138">
        <v>2</v>
      </c>
      <c r="D16" s="21">
        <f t="shared" si="0"/>
        <v>0</v>
      </c>
      <c r="E16" s="102">
        <f t="shared" si="1"/>
        <v>0</v>
      </c>
      <c r="F16" s="68"/>
      <c r="G16" s="68"/>
      <c r="H16" s="68"/>
      <c r="I16" s="135"/>
      <c r="J16" s="23"/>
      <c r="L16" s="19"/>
      <c r="M16" s="20"/>
    </row>
    <row r="17" spans="1:13" s="39" customFormat="1" ht="12.95" customHeight="1">
      <c r="A17" s="93" t="s">
        <v>5</v>
      </c>
      <c r="B17" s="138">
        <v>614</v>
      </c>
      <c r="C17" s="138">
        <v>704</v>
      </c>
      <c r="D17" s="21">
        <f t="shared" si="0"/>
        <v>-90</v>
      </c>
      <c r="E17" s="102">
        <f t="shared" si="1"/>
        <v>-12.8</v>
      </c>
      <c r="F17" s="68"/>
      <c r="G17" s="68"/>
      <c r="H17" s="68"/>
      <c r="I17" s="135"/>
      <c r="J17" s="23"/>
    </row>
    <row r="18" spans="1:13" s="39" customFormat="1" ht="12.95" customHeight="1">
      <c r="A18" s="93" t="s">
        <v>6</v>
      </c>
      <c r="B18" s="138">
        <v>396</v>
      </c>
      <c r="C18" s="138">
        <v>403</v>
      </c>
      <c r="D18" s="21">
        <f t="shared" si="0"/>
        <v>-7</v>
      </c>
      <c r="E18" s="102">
        <f t="shared" si="1"/>
        <v>-1.7</v>
      </c>
      <c r="F18" s="68"/>
      <c r="G18" s="68"/>
      <c r="H18" s="68"/>
      <c r="I18" s="135"/>
      <c r="J18" s="23"/>
    </row>
    <row r="19" spans="1:13" s="39" customFormat="1" ht="12.95" customHeight="1">
      <c r="A19" s="93" t="s">
        <v>41</v>
      </c>
      <c r="B19" s="138">
        <v>57</v>
      </c>
      <c r="C19" s="138">
        <v>75</v>
      </c>
      <c r="D19" s="21">
        <f t="shared" si="0"/>
        <v>-18</v>
      </c>
      <c r="E19" s="102">
        <f t="shared" si="1"/>
        <v>-24</v>
      </c>
      <c r="F19" s="68"/>
      <c r="G19" s="68"/>
      <c r="H19" s="68"/>
      <c r="I19" s="135"/>
      <c r="J19" s="23"/>
    </row>
    <row r="20" spans="1:13" s="70" customFormat="1" ht="12.95" customHeight="1">
      <c r="A20" s="109" t="s">
        <v>42</v>
      </c>
      <c r="B20" s="139">
        <f>SUM(B15:B19)</f>
        <v>1299</v>
      </c>
      <c r="C20" s="139">
        <f>SUM(C15:C19)</f>
        <v>1412</v>
      </c>
      <c r="D20" s="103">
        <f t="shared" si="0"/>
        <v>-113</v>
      </c>
      <c r="E20" s="104">
        <f t="shared" si="1"/>
        <v>-8</v>
      </c>
      <c r="F20" s="68"/>
      <c r="G20" s="68"/>
      <c r="H20" s="68"/>
      <c r="I20" s="135"/>
      <c r="J20" s="137"/>
    </row>
    <row r="21" spans="1:13" s="70" customFormat="1" ht="20.100000000000001" customHeight="1">
      <c r="A21" s="108" t="s">
        <v>18</v>
      </c>
      <c r="B21" s="139">
        <v>213</v>
      </c>
      <c r="C21" s="139">
        <v>262</v>
      </c>
      <c r="D21" s="103">
        <f t="shared" si="0"/>
        <v>-49</v>
      </c>
      <c r="E21" s="104">
        <f t="shared" si="1"/>
        <v>-18.7</v>
      </c>
      <c r="F21" s="68"/>
      <c r="G21" s="68"/>
      <c r="H21" s="68"/>
      <c r="I21" s="135"/>
      <c r="J21" s="137"/>
    </row>
    <row r="22" spans="1:13" s="67" customFormat="1" ht="15" customHeight="1">
      <c r="A22" s="86" t="s">
        <v>14</v>
      </c>
      <c r="B22" s="62">
        <f>+B14+B20+B21</f>
        <v>2137</v>
      </c>
      <c r="C22" s="62">
        <f t="shared" ref="C22" si="2">+C14+C20+C21</f>
        <v>2289</v>
      </c>
      <c r="D22" s="62">
        <f t="shared" si="0"/>
        <v>-152</v>
      </c>
      <c r="E22" s="110">
        <f t="shared" si="1"/>
        <v>-6.6</v>
      </c>
      <c r="F22" s="68"/>
      <c r="G22" s="68"/>
      <c r="H22" s="68"/>
      <c r="I22" s="135"/>
      <c r="J22" s="22"/>
    </row>
    <row r="23" spans="1:13" s="128" customFormat="1" ht="20.100000000000001" customHeight="1">
      <c r="A23" s="290" t="s">
        <v>60</v>
      </c>
      <c r="B23" s="290"/>
      <c r="C23" s="290"/>
      <c r="D23" s="290"/>
      <c r="E23" s="290"/>
      <c r="F23" s="141"/>
      <c r="G23" s="68"/>
      <c r="H23" s="68"/>
      <c r="I23" s="135"/>
      <c r="J23" s="140"/>
      <c r="K23" s="5"/>
      <c r="L23" s="5"/>
      <c r="M23" s="5"/>
    </row>
    <row r="24" spans="1:13" s="35" customFormat="1" ht="9.9499999999999993" customHeight="1">
      <c r="A24" s="25"/>
      <c r="B24" s="25"/>
      <c r="C24" s="25"/>
      <c r="D24" s="25"/>
      <c r="E24" s="36"/>
      <c r="F24" s="36"/>
      <c r="G24" s="36"/>
      <c r="H24" s="40"/>
      <c r="I24" s="135"/>
      <c r="J24" s="15"/>
    </row>
    <row r="25" spans="1:13">
      <c r="A25" s="71"/>
      <c r="D25" s="38"/>
      <c r="E25" s="37"/>
      <c r="F25" s="37"/>
      <c r="G25" s="37"/>
      <c r="H25" s="41"/>
      <c r="I25" s="135"/>
      <c r="J25" s="72"/>
    </row>
    <row r="26" spans="1:13">
      <c r="A26" s="42"/>
      <c r="B26" s="43"/>
      <c r="C26" s="43"/>
      <c r="D26" s="38"/>
      <c r="E26" s="37"/>
      <c r="F26" s="37"/>
      <c r="G26" s="37"/>
      <c r="H26" s="41"/>
      <c r="I26" s="41"/>
      <c r="J26" s="72"/>
    </row>
    <row r="27" spans="1:13" ht="15">
      <c r="A27" s="29" t="s">
        <v>24</v>
      </c>
      <c r="J27" s="72"/>
    </row>
    <row r="28" spans="1:13">
      <c r="J28" s="72"/>
    </row>
    <row r="29" spans="1:13" ht="13.35" customHeight="1">
      <c r="A29" s="105"/>
      <c r="B29" s="106"/>
      <c r="C29" s="106"/>
      <c r="D29" s="259"/>
      <c r="E29" s="259"/>
      <c r="F29" s="144"/>
      <c r="G29" s="144"/>
      <c r="H29" s="34"/>
      <c r="I29" s="34"/>
      <c r="J29" s="44"/>
    </row>
    <row r="30" spans="1:13" s="67" customFormat="1" ht="21.95" customHeight="1">
      <c r="A30" s="146"/>
      <c r="B30" s="152" t="e">
        <f>+B8</f>
        <v>#REF!</v>
      </c>
      <c r="C30" s="152" t="e">
        <f>+C8</f>
        <v>#REF!</v>
      </c>
      <c r="D30" s="291" t="s">
        <v>32</v>
      </c>
      <c r="E30" s="292"/>
      <c r="F30" s="68"/>
      <c r="G30" s="68"/>
      <c r="H30" s="68"/>
      <c r="I30" s="68"/>
      <c r="J30" s="293" t="s">
        <v>67</v>
      </c>
    </row>
    <row r="31" spans="1:13" s="67" customFormat="1" ht="30.75" customHeight="1">
      <c r="A31" s="146"/>
      <c r="B31" s="142" t="s">
        <v>24</v>
      </c>
      <c r="C31" s="142" t="s">
        <v>24</v>
      </c>
      <c r="D31" s="143" t="s">
        <v>25</v>
      </c>
      <c r="E31" s="143" t="s">
        <v>13</v>
      </c>
      <c r="F31" s="68"/>
      <c r="G31" s="68"/>
      <c r="H31" s="68"/>
      <c r="I31" s="68"/>
      <c r="J31" s="294"/>
    </row>
    <row r="32" spans="1:13" s="39" customFormat="1" ht="12.95" customHeight="1">
      <c r="A32" s="88" t="s">
        <v>49</v>
      </c>
      <c r="B32" s="23">
        <f t="shared" ref="B32:C35" si="3">B10</f>
        <v>34</v>
      </c>
      <c r="C32" s="23">
        <f t="shared" si="3"/>
        <v>47</v>
      </c>
      <c r="D32" s="23">
        <f t="shared" ref="D32:D44" si="4">IF(AND(B32&lt;=0,C32&lt;=0),ABS(B32)-ABS(C32),B32-C32)</f>
        <v>-13</v>
      </c>
      <c r="E32" s="24">
        <f t="shared" ref="E32:E44" si="5">IF(C32=0,0,IF(ABS(D32)*100/ABS(C32)&gt;99.9," ",IF(ABS(D32)*100/ABS(C32)&lt;0.05,0,IF(D32&gt;=0,ABS(D32)*100/ABS(C32),((B32-C32)*100)/C32))))</f>
        <v>-27.7</v>
      </c>
      <c r="F32" s="68"/>
      <c r="G32" s="68"/>
      <c r="H32" s="22"/>
      <c r="I32" s="22"/>
    </row>
    <row r="33" spans="1:14" s="39" customFormat="1" ht="12.95" customHeight="1">
      <c r="A33" s="89" t="s">
        <v>7</v>
      </c>
      <c r="B33" s="23">
        <f t="shared" si="3"/>
        <v>156</v>
      </c>
      <c r="C33" s="23">
        <f t="shared" si="3"/>
        <v>139</v>
      </c>
      <c r="D33" s="23">
        <f t="shared" si="4"/>
        <v>17</v>
      </c>
      <c r="E33" s="24">
        <f t="shared" si="5"/>
        <v>12.2</v>
      </c>
      <c r="F33" s="68"/>
      <c r="G33" s="68"/>
      <c r="H33" s="22"/>
      <c r="I33" s="22"/>
    </row>
    <row r="34" spans="1:14" s="39" customFormat="1" ht="12.95" customHeight="1">
      <c r="A34" s="89" t="s">
        <v>8</v>
      </c>
      <c r="B34" s="23">
        <f t="shared" si="3"/>
        <v>341</v>
      </c>
      <c r="C34" s="23">
        <f t="shared" si="3"/>
        <v>346</v>
      </c>
      <c r="D34" s="23">
        <f t="shared" si="4"/>
        <v>-5</v>
      </c>
      <c r="E34" s="24">
        <f t="shared" si="5"/>
        <v>-1.4</v>
      </c>
      <c r="F34" s="68"/>
      <c r="G34" s="68"/>
      <c r="H34" s="22"/>
      <c r="I34" s="22"/>
      <c r="J34" s="23"/>
    </row>
    <row r="35" spans="1:14" s="39" customFormat="1" ht="12.95" customHeight="1">
      <c r="A35" s="89" t="s">
        <v>37</v>
      </c>
      <c r="B35" s="23">
        <f t="shared" si="3"/>
        <v>94</v>
      </c>
      <c r="C35" s="23">
        <f t="shared" si="3"/>
        <v>83</v>
      </c>
      <c r="D35" s="23">
        <f t="shared" si="4"/>
        <v>11</v>
      </c>
      <c r="E35" s="24">
        <f t="shared" si="5"/>
        <v>13.3</v>
      </c>
      <c r="F35" s="68"/>
      <c r="G35" s="68"/>
      <c r="H35" s="22"/>
      <c r="I35" s="22"/>
      <c r="J35" s="23"/>
    </row>
    <row r="36" spans="1:14" s="70" customFormat="1" ht="12.95" customHeight="1">
      <c r="A36" s="90" t="s">
        <v>28</v>
      </c>
      <c r="B36" s="137">
        <f>SUM(B32:B35)</f>
        <v>625</v>
      </c>
      <c r="C36" s="137">
        <f>SUM(C32:C35)</f>
        <v>615</v>
      </c>
      <c r="D36" s="137">
        <f t="shared" si="4"/>
        <v>10</v>
      </c>
      <c r="E36" s="61">
        <f t="shared" si="5"/>
        <v>1.6</v>
      </c>
      <c r="F36" s="68"/>
      <c r="G36" s="68"/>
      <c r="H36" s="60"/>
      <c r="I36" s="60"/>
      <c r="J36" s="23"/>
      <c r="L36" s="39"/>
    </row>
    <row r="37" spans="1:14" s="39" customFormat="1" ht="12.95" customHeight="1">
      <c r="A37" s="89" t="s">
        <v>9</v>
      </c>
      <c r="B37" s="23">
        <f t="shared" ref="B37:C41" si="6">B15</f>
        <v>230</v>
      </c>
      <c r="C37" s="23">
        <f t="shared" si="6"/>
        <v>228</v>
      </c>
      <c r="D37" s="23">
        <f t="shared" si="4"/>
        <v>2</v>
      </c>
      <c r="E37" s="24">
        <f t="shared" si="5"/>
        <v>0.9</v>
      </c>
      <c r="F37" s="68"/>
      <c r="G37" s="68"/>
      <c r="H37" s="22"/>
      <c r="I37" s="22"/>
      <c r="J37" s="23"/>
    </row>
    <row r="38" spans="1:14" s="39" customFormat="1" ht="12.95" customHeight="1">
      <c r="A38" s="89" t="s">
        <v>40</v>
      </c>
      <c r="B38" s="23">
        <f t="shared" si="6"/>
        <v>2</v>
      </c>
      <c r="C38" s="23">
        <f t="shared" si="6"/>
        <v>2</v>
      </c>
      <c r="D38" s="23">
        <f t="shared" si="4"/>
        <v>0</v>
      </c>
      <c r="E38" s="24">
        <f t="shared" si="5"/>
        <v>0</v>
      </c>
      <c r="F38" s="68"/>
      <c r="G38" s="68"/>
      <c r="H38" s="22"/>
      <c r="I38" s="22"/>
      <c r="J38" s="137"/>
    </row>
    <row r="39" spans="1:14" s="39" customFormat="1" ht="12.95" customHeight="1">
      <c r="A39" s="89" t="s">
        <v>10</v>
      </c>
      <c r="B39" s="23">
        <f t="shared" si="6"/>
        <v>614</v>
      </c>
      <c r="C39" s="23">
        <f t="shared" si="6"/>
        <v>704</v>
      </c>
      <c r="D39" s="23">
        <f t="shared" si="4"/>
        <v>-90</v>
      </c>
      <c r="E39" s="24">
        <f t="shared" si="5"/>
        <v>-12.8</v>
      </c>
      <c r="F39" s="68"/>
      <c r="G39" s="68"/>
      <c r="H39" s="22"/>
      <c r="I39" s="22"/>
      <c r="J39" s="23"/>
    </row>
    <row r="40" spans="1:14" s="39" customFormat="1" ht="12.95" customHeight="1">
      <c r="A40" s="89" t="s">
        <v>11</v>
      </c>
      <c r="B40" s="23">
        <f t="shared" si="6"/>
        <v>396</v>
      </c>
      <c r="C40" s="23">
        <f t="shared" si="6"/>
        <v>403</v>
      </c>
      <c r="D40" s="23">
        <f t="shared" si="4"/>
        <v>-7</v>
      </c>
      <c r="E40" s="24">
        <f t="shared" si="5"/>
        <v>-1.7</v>
      </c>
      <c r="F40" s="68"/>
      <c r="G40" s="68"/>
      <c r="H40" s="22"/>
      <c r="I40" s="22"/>
      <c r="J40" s="23"/>
    </row>
    <row r="41" spans="1:14" s="39" customFormat="1" ht="12.95" customHeight="1">
      <c r="A41" s="91" t="s">
        <v>38</v>
      </c>
      <c r="B41" s="23">
        <f t="shared" si="6"/>
        <v>57</v>
      </c>
      <c r="C41" s="23">
        <f t="shared" si="6"/>
        <v>75</v>
      </c>
      <c r="D41" s="23">
        <f t="shared" si="4"/>
        <v>-18</v>
      </c>
      <c r="E41" s="24">
        <f t="shared" si="5"/>
        <v>-24</v>
      </c>
      <c r="F41" s="68"/>
      <c r="G41" s="68"/>
      <c r="H41" s="22"/>
      <c r="I41" s="22"/>
      <c r="J41" s="23"/>
    </row>
    <row r="42" spans="1:14" s="70" customFormat="1" ht="20.100000000000001" customHeight="1">
      <c r="A42" s="92" t="s">
        <v>29</v>
      </c>
      <c r="B42" s="137">
        <f>SUM(B37:B41)</f>
        <v>1299</v>
      </c>
      <c r="C42" s="137">
        <f>SUM(C37:C41)</f>
        <v>1412</v>
      </c>
      <c r="D42" s="137">
        <f t="shared" si="4"/>
        <v>-113</v>
      </c>
      <c r="E42" s="61">
        <f t="shared" si="5"/>
        <v>-8</v>
      </c>
      <c r="F42" s="68"/>
      <c r="G42" s="68"/>
      <c r="H42" s="60"/>
      <c r="I42" s="60"/>
      <c r="J42" s="23"/>
      <c r="L42" s="39"/>
    </row>
    <row r="43" spans="1:14" s="70" customFormat="1" ht="15.95" customHeight="1">
      <c r="A43" s="87" t="s">
        <v>30</v>
      </c>
      <c r="B43" s="137">
        <f>B21</f>
        <v>213</v>
      </c>
      <c r="C43" s="137">
        <f>C21</f>
        <v>262</v>
      </c>
      <c r="D43" s="137">
        <f t="shared" si="4"/>
        <v>-49</v>
      </c>
      <c r="E43" s="61">
        <f t="shared" si="5"/>
        <v>-18.7</v>
      </c>
      <c r="F43" s="68"/>
      <c r="G43" s="68"/>
      <c r="H43" s="60"/>
      <c r="I43" s="60"/>
      <c r="J43" s="23"/>
      <c r="L43" s="39"/>
    </row>
    <row r="44" spans="1:14" s="45" customFormat="1" ht="20.100000000000001" customHeight="1">
      <c r="A44" s="86" t="s">
        <v>24</v>
      </c>
      <c r="B44" s="62">
        <f>+B36+B42+B43</f>
        <v>2137</v>
      </c>
      <c r="C44" s="62">
        <f>+C36+C42+C43</f>
        <v>2289</v>
      </c>
      <c r="D44" s="62">
        <f t="shared" si="4"/>
        <v>-152</v>
      </c>
      <c r="E44" s="63">
        <f t="shared" si="5"/>
        <v>-6.6</v>
      </c>
      <c r="F44" s="68"/>
      <c r="G44" s="68"/>
      <c r="H44" s="51"/>
      <c r="I44" s="51"/>
      <c r="J44" s="137"/>
      <c r="L44" s="39"/>
    </row>
    <row r="45" spans="1:14" s="47" customFormat="1" ht="20.100000000000001" customHeight="1">
      <c r="A45" s="289" t="s">
        <v>61</v>
      </c>
      <c r="B45" s="289"/>
      <c r="C45" s="289"/>
      <c r="D45" s="289"/>
      <c r="E45" s="289"/>
      <c r="F45" s="68"/>
      <c r="G45" s="68"/>
      <c r="H45" s="140"/>
      <c r="I45" s="140"/>
      <c r="J45" s="140"/>
      <c r="K45" s="46"/>
      <c r="L45" s="39"/>
      <c r="M45" s="46"/>
      <c r="N45" s="46"/>
    </row>
    <row r="46" spans="1:14" s="128" customFormat="1" ht="12" customHeight="1">
      <c r="F46" s="68"/>
      <c r="G46" s="68"/>
      <c r="H46" s="73"/>
      <c r="I46" s="73"/>
      <c r="J46" s="48"/>
    </row>
    <row r="47" spans="1:14">
      <c r="J47" s="49"/>
    </row>
    <row r="48" spans="1:14">
      <c r="A48" s="64"/>
      <c r="B48" s="65"/>
      <c r="C48" s="65"/>
      <c r="D48" s="65"/>
      <c r="E48" s="66"/>
      <c r="F48" s="66"/>
      <c r="G48" s="66"/>
      <c r="J48" s="40"/>
    </row>
    <row r="49" spans="10:10">
      <c r="J49" s="74"/>
    </row>
  </sheetData>
  <mergeCells count="8">
    <mergeCell ref="D7:E7"/>
    <mergeCell ref="D8:E8"/>
    <mergeCell ref="J8:J9"/>
    <mergeCell ref="A45:E45"/>
    <mergeCell ref="A23:E23"/>
    <mergeCell ref="D29:E29"/>
    <mergeCell ref="D30:E30"/>
    <mergeCell ref="J30:J31"/>
  </mergeCells>
  <pageMargins left="0.75" right="0.75" top="1" bottom="1" header="0.5" footer="0.5"/>
  <pageSetup paperSize="9" scale="86" orientation="portrait" r:id="rId1"/>
  <headerFooter alignWithMargins="0"/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Reclassified Stat. Income</vt:lpstr>
      <vt:lpstr>Quarterly Reclas. Stat. Income</vt:lpstr>
      <vt:lpstr>Reclassified Balance Sheet</vt:lpstr>
      <vt:lpstr>Quarterly Reclas. Balance Sheet</vt:lpstr>
      <vt:lpstr>Financial Highlights</vt:lpstr>
      <vt:lpstr>IFRS9_Commissioni nette</vt:lpstr>
      <vt:lpstr>'Financial Highlights'!Area_stampa</vt:lpstr>
      <vt:lpstr>'Financial Highlights'!ENG</vt:lpstr>
      <vt:lpstr>'IFRS9_Commissioni nette'!ENG</vt:lpstr>
      <vt:lpstr>'Quarterly Reclas. Balance Sheet'!ENG</vt:lpstr>
      <vt:lpstr>'Quarterly Reclas. Stat. Income'!ENG</vt:lpstr>
      <vt:lpstr>'Reclassified Balance Sheet'!ENG</vt:lpstr>
      <vt:lpstr>'Reclassified Stat. Income'!ENG</vt:lpstr>
      <vt:lpstr>'IFRS9_Commissioni nette'!ITA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2018-03-30T09:01:47Z</cp:lastPrinted>
  <dcterms:created xsi:type="dcterms:W3CDTF">2001-01-29T10:41:02Z</dcterms:created>
  <dcterms:modified xsi:type="dcterms:W3CDTF">2024-05-02T12:22:50Z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2021-04-02T15:07:20Z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/>
  </property>
  <property fmtid="{D5CDD505-2E9C-101B-9397-08002B2CF9AE}" pid="8" name="MSIP_Label_5f5fe31f-9de1-4167-a753-111c0df8115f_ContentBits">
    <vt:lpwstr>0</vt:lpwstr>
  </property>
</Properties>
</file>