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405" windowHeight="8265" tabRatio="955" activeTab="0"/>
  </bookViews>
  <sheets>
    <sheet name="BIN St. Inc. rec. Cons." sheetId="1" r:id="rId1"/>
    <sheet name="BIN St. Inc. rec. Cons. quart" sheetId="2" r:id="rId2"/>
    <sheet name="BIN BS rec. " sheetId="3" r:id="rId3"/>
    <sheet name="BIN business area" sheetId="4" r:id="rId4"/>
    <sheet name="BIN spa St. Inc. rec." sheetId="5" r:id="rId5"/>
    <sheet name="BIN spa BS rec. " sheetId="6" r:id="rId6"/>
    <sheet name="SPIMI rec. St. Inc." sheetId="7" r:id="rId7"/>
    <sheet name="SPIMI St.Inc. quart evol" sheetId="8" r:id="rId8"/>
    <sheet name="SPIIMI BS rec. cons." sheetId="9" r:id="rId9"/>
    <sheet name="SPIMI business area" sheetId="10" r:id="rId10"/>
    <sheet name="SPIMI spa St. Inc. rec. " sheetId="11" r:id="rId11"/>
    <sheet name="SPIMI spa BS rec." sheetId="12" r:id="rId12"/>
    <sheet name="ISP Group St. Inc. rec. cons" sheetId="13" r:id="rId13"/>
    <sheet name="ISP BS rec. cons." sheetId="14" r:id="rId14"/>
  </sheets>
  <externalReferences>
    <externalReference r:id="rId17"/>
    <externalReference r:id="rId18"/>
    <externalReference r:id="rId19"/>
    <externalReference r:id="rId20"/>
  </externalReferences>
  <definedNames>
    <definedName name="_edn1" localSheetId="11">'SPIMI spa BS rec.'!#REF!</definedName>
    <definedName name="_edn10" localSheetId="11">'SPIMI spa BS rec.'!#REF!</definedName>
    <definedName name="_edn11" localSheetId="11">'SPIMI spa BS rec.'!$B$31</definedName>
    <definedName name="_edn12" localSheetId="11">'SPIMI spa BS rec.'!$B$33</definedName>
    <definedName name="_edn2" localSheetId="11">'SPIMI spa BS rec.'!#REF!</definedName>
    <definedName name="_edn3" localSheetId="11">'SPIMI spa BS rec.'!#REF!</definedName>
    <definedName name="_edn4" localSheetId="11">'SPIMI spa BS rec.'!#REF!</definedName>
    <definedName name="_edn5" localSheetId="11">'SPIMI spa BS rec.'!#REF!</definedName>
    <definedName name="_edn6" localSheetId="11">'SPIMI spa BS rec.'!#REF!</definedName>
    <definedName name="_edn7" localSheetId="11">'SPIMI spa BS rec.'!#REF!</definedName>
    <definedName name="_edn8" localSheetId="11">'SPIMI spa BS rec.'!#REF!</definedName>
    <definedName name="_edn9" localSheetId="11">'SPIMI spa BS rec.'!#REF!</definedName>
    <definedName name="_ednref1" localSheetId="11">'SPIMI spa BS rec.'!$B$8</definedName>
    <definedName name="_ednref10" localSheetId="11">'SPIMI spa BS rec.'!$B$22</definedName>
    <definedName name="_ednref11" localSheetId="11">'SPIMI spa BS rec.'!#REF!</definedName>
    <definedName name="_ednref12" localSheetId="11">'SPIMI spa BS rec.'!#REF!</definedName>
    <definedName name="_ednref2" localSheetId="11">'SPIMI spa BS rec.'!$B$11</definedName>
    <definedName name="_ednref3" localSheetId="11">'SPIMI spa BS rec.'!$B$12</definedName>
    <definedName name="_ednref4" localSheetId="11">'SPIMI spa BS rec.'!$B$14</definedName>
    <definedName name="_ednref5" localSheetId="11">'SPIMI spa BS rec.'!#REF!</definedName>
    <definedName name="_ednref6" localSheetId="11">'SPIMI spa BS rec.'!#REF!</definedName>
    <definedName name="_ednref7" localSheetId="11">'SPIMI spa BS rec.'!$B$15</definedName>
    <definedName name="_ednref8" localSheetId="11">'SPIMI spa BS rec.'!$B$16</definedName>
    <definedName name="_ednref9" localSheetId="11">'SPIMI spa BS rec.'!#REF!</definedName>
    <definedName name="_ftn1" localSheetId="10">'SPIMI spa St. Inc. rec. '!$H$29</definedName>
    <definedName name="_ftn2" localSheetId="10">'SPIMI spa St. Inc. rec. '!#REF!</definedName>
    <definedName name="_ftnref1" localSheetId="10">'SPIMI spa St. Inc. rec. '!$H$19</definedName>
    <definedName name="_ftnref2" localSheetId="10">'SPIMI spa St. Inc. rec. '!#REF!</definedName>
    <definedName name="_Key1" hidden="1">'[3]C_E_Ricl_ufficiale'!#REF!</definedName>
    <definedName name="_Key2" hidden="1">'[3]C_E_Ricl_ufficiale'!#REF!</definedName>
    <definedName name="_Order1" hidden="1">0</definedName>
    <definedName name="_Order2" hidden="1">255</definedName>
    <definedName name="_Sort" hidden="1">#REF!</definedName>
    <definedName name="_xlnm.Print_Area" localSheetId="2">'BIN BS rec. '!$A$1:$J$42</definedName>
    <definedName name="_xlnm.Print_Area" localSheetId="3">'BIN business area'!$A$1:$S$25</definedName>
    <definedName name="_xlnm.Print_Area" localSheetId="5">'BIN spa BS rec. '!$A$1:$J$42</definedName>
    <definedName name="_xlnm.Print_Area" localSheetId="4">'BIN spa St. Inc. rec.'!$A$1:$J$34</definedName>
    <definedName name="_xlnm.Print_Area" localSheetId="0">'BIN St. Inc. rec. Cons.'!$A$1:$J$36</definedName>
    <definedName name="_xlnm.Print_Area" localSheetId="1">'BIN St. Inc. rec. Cons. quart'!$A$1:$J$40</definedName>
    <definedName name="_xlnm.Print_Area" localSheetId="11">'SPIMI spa BS rec.'!$A$1:$E$37</definedName>
    <definedName name="_xlnm.Print_Area" localSheetId="10">'SPIMI spa St. Inc. rec. '!$A$1:$E$30</definedName>
    <definedName name="_xlnm.Print_Area" localSheetId="7">'SPIMI St.Inc. quart evol'!$A$1:$N$36</definedName>
    <definedName name="euro">#REF!</definedName>
    <definedName name="KL">#REF!</definedName>
    <definedName name="l">#REF!</definedName>
    <definedName name="Print_Area_MI">#REF!</definedName>
  </definedNames>
  <calcPr fullCalcOnLoad="1"/>
</workbook>
</file>

<file path=xl/sharedStrings.xml><?xml version="1.0" encoding="utf-8"?>
<sst xmlns="http://schemas.openxmlformats.org/spreadsheetml/2006/main" count="742" uniqueCount="262">
  <si>
    <t>2006</t>
  </si>
  <si>
    <t>2005</t>
  </si>
  <si>
    <t>%</t>
  </si>
  <si>
    <t>Reclassified consolidated statement of income</t>
  </si>
  <si>
    <t>(in millions of euro)</t>
  </si>
  <si>
    <t>Changes</t>
  </si>
  <si>
    <t>amount</t>
  </si>
  <si>
    <t>Net interest income</t>
  </si>
  <si>
    <t>Dividends</t>
  </si>
  <si>
    <t>Profits (Losses) on investments carried at equity</t>
  </si>
  <si>
    <t>Net fee and commission income</t>
  </si>
  <si>
    <t>Profits (Losses) on trading</t>
  </si>
  <si>
    <t>Other operating income (expenses)</t>
  </si>
  <si>
    <t>Operating income</t>
  </si>
  <si>
    <t>Personnel expenses</t>
  </si>
  <si>
    <t>Other administrative expenses</t>
  </si>
  <si>
    <t xml:space="preserve">Adjustments to property, equipment and intangible assets </t>
  </si>
  <si>
    <t>Operating costs</t>
  </si>
  <si>
    <t>Operating margin</t>
  </si>
  <si>
    <t>Goodwill impairment</t>
  </si>
  <si>
    <t>Net provisions for risks and charges</t>
  </si>
  <si>
    <t xml:space="preserve">Net adjustments to loans </t>
  </si>
  <si>
    <t xml:space="preserve">Net impairment losses on other assets </t>
  </si>
  <si>
    <t xml:space="preserve">Profits (Losses) on investments held to maturity and </t>
  </si>
  <si>
    <t>on other investments</t>
  </si>
  <si>
    <t>Income (Loss) before tax from continuing operations</t>
  </si>
  <si>
    <t>Taxes on income from continuing operations</t>
  </si>
  <si>
    <t>Income (Loss) after tax from discontinued operations</t>
  </si>
  <si>
    <t>Minority interests</t>
  </si>
  <si>
    <t>Net income</t>
  </si>
  <si>
    <r>
      <t xml:space="preserve">restated </t>
    </r>
    <r>
      <rPr>
        <vertAlign val="superscript"/>
        <sz val="7"/>
        <color indexed="18"/>
        <rFont val="Frutiger LT 45 Light"/>
        <family val="2"/>
      </rPr>
      <t>(*)</t>
    </r>
  </si>
  <si>
    <r>
      <t xml:space="preserve">(*) </t>
    </r>
    <r>
      <rPr>
        <sz val="7"/>
        <color indexed="18"/>
        <rFont val="Frutiger LT 45 Light"/>
        <family val="2"/>
      </rPr>
      <t>Figures restated on a consistent basis, considering changes in the consolidation area.</t>
    </r>
  </si>
  <si>
    <t>Quarterly development of the reclassified consolidated statement of income</t>
  </si>
  <si>
    <t>Fourth               quarter</t>
  </si>
  <si>
    <t>Third               quarter</t>
  </si>
  <si>
    <t>Second              quarter</t>
  </si>
  <si>
    <t>Second               quarter</t>
  </si>
  <si>
    <t>First              quarter</t>
  </si>
  <si>
    <t>Profits (Losses) on investments held to maturity and</t>
  </si>
  <si>
    <r>
      <t xml:space="preserve">2005 </t>
    </r>
    <r>
      <rPr>
        <sz val="7"/>
        <color indexed="18"/>
        <rFont val="Frutiger LT 45 Light"/>
        <family val="2"/>
      </rPr>
      <t xml:space="preserve">restated </t>
    </r>
    <r>
      <rPr>
        <vertAlign val="superscript"/>
        <sz val="7"/>
        <color indexed="18"/>
        <rFont val="Frutiger LT 45 Light"/>
        <family val="2"/>
      </rPr>
      <t>(*)</t>
    </r>
  </si>
  <si>
    <r>
      <t xml:space="preserve">First              quarter </t>
    </r>
    <r>
      <rPr>
        <sz val="7"/>
        <color indexed="18"/>
        <rFont val="Frutiger LT 45 Light"/>
        <family val="2"/>
      </rPr>
      <t xml:space="preserve">restated </t>
    </r>
    <r>
      <rPr>
        <vertAlign val="superscript"/>
        <sz val="7"/>
        <color indexed="18"/>
        <rFont val="Frutiger LT 45 Light"/>
        <family val="2"/>
      </rPr>
      <t>(*)</t>
    </r>
  </si>
  <si>
    <r>
      <t xml:space="preserve">(*) </t>
    </r>
    <r>
      <rPr>
        <sz val="7"/>
        <color indexed="18"/>
        <rFont val="Frutiger LT 45 Light"/>
        <family val="2"/>
      </rPr>
      <t xml:space="preserve"> Figures restated on a consistent basis, considering changes in the consolidation area.</t>
    </r>
  </si>
  <si>
    <t>31.12.2006</t>
  </si>
  <si>
    <t>31.12.2005</t>
  </si>
  <si>
    <t xml:space="preserve">Reclassified consolidated balance sheet </t>
  </si>
  <si>
    <t>Assets</t>
  </si>
  <si>
    <t xml:space="preserve">       Changes</t>
  </si>
  <si>
    <t>Financial assets held for trading</t>
  </si>
  <si>
    <t xml:space="preserve">Financial assets available for sale </t>
  </si>
  <si>
    <t xml:space="preserve">Investments held to maturity </t>
  </si>
  <si>
    <t>Due from banks</t>
  </si>
  <si>
    <t xml:space="preserve">Loans to customers </t>
  </si>
  <si>
    <t>Investments in associates and companies subject to</t>
  </si>
  <si>
    <t>joint control</t>
  </si>
  <si>
    <t>Property, equipment and intangible assets</t>
  </si>
  <si>
    <t>Tax assets</t>
  </si>
  <si>
    <t xml:space="preserve">Non-current assets held for sale and </t>
  </si>
  <si>
    <t>discontinued operations</t>
  </si>
  <si>
    <t>Other assets</t>
  </si>
  <si>
    <t>Total Assets</t>
  </si>
  <si>
    <t>Liabilities and Shareholders' Equity</t>
  </si>
  <si>
    <t>Due to banks</t>
  </si>
  <si>
    <t>Direct customer deposits</t>
  </si>
  <si>
    <t>Financial liabilities held for trading</t>
  </si>
  <si>
    <t>Tax liabilities</t>
  </si>
  <si>
    <t xml:space="preserve">Liabilities associated with non-current assets held for sale </t>
  </si>
  <si>
    <t>and discontinued operations</t>
  </si>
  <si>
    <t xml:space="preserve">Other liabilities </t>
  </si>
  <si>
    <t>Allowances for specific purpose</t>
  </si>
  <si>
    <t xml:space="preserve">Share capital </t>
  </si>
  <si>
    <t>Reserves</t>
  </si>
  <si>
    <t xml:space="preserve">Valuation reserves </t>
  </si>
  <si>
    <t xml:space="preserve">Net income </t>
  </si>
  <si>
    <t>Total Liabilities and Shareholders' Equity</t>
  </si>
  <si>
    <t>Intesa
Group</t>
  </si>
  <si>
    <t xml:space="preserve">Sanpaolo
IMI Group </t>
  </si>
  <si>
    <t>Transactions
with
Crédit Agricole</t>
  </si>
  <si>
    <t>Eliminations</t>
  </si>
  <si>
    <t>Merger adjustments</t>
  </si>
  <si>
    <t>Merger and consolidation difference</t>
  </si>
  <si>
    <t>Technical reserves</t>
  </si>
  <si>
    <t>Merger reserves</t>
  </si>
  <si>
    <t>Effect of disposal transaction</t>
  </si>
  <si>
    <t>Dividends and profits (Losses) on investments carried at equity</t>
  </si>
  <si>
    <t>Income from insurance business</t>
  </si>
  <si>
    <t>Profits (Losses) on investments held to maturity and  on other investments</t>
  </si>
  <si>
    <t>Merger and restructuring related charges (net of tax)</t>
  </si>
  <si>
    <t>Effect of purchase cost allocation (net of tax)</t>
  </si>
  <si>
    <t>Retail Division</t>
  </si>
  <si>
    <t>Italian Subsidiary Banks Division</t>
  </si>
  <si>
    <t xml:space="preserve">Central Structures </t>
  </si>
  <si>
    <t>Total</t>
  </si>
  <si>
    <t>Loans to customers</t>
  </si>
  <si>
    <t>Due to customers</t>
  </si>
  <si>
    <t>Securities issued</t>
  </si>
  <si>
    <t>(*) Figures restated on a consistent basis, considering changes in the consolidation area.</t>
  </si>
  <si>
    <t xml:space="preserve">Dividends </t>
  </si>
  <si>
    <t xml:space="preserve">Adjustments to property, equipment and intangibles assets </t>
  </si>
  <si>
    <t>Integration charges (net of taxes)</t>
  </si>
  <si>
    <t>(*) Figures restated on a consistent basis.</t>
  </si>
  <si>
    <r>
      <t xml:space="preserve">(*) </t>
    </r>
    <r>
      <rPr>
        <sz val="7"/>
        <color indexed="18"/>
        <rFont val="Frutiger LT 45 Light"/>
        <family val="2"/>
      </rPr>
      <t>Figures restated on a consistent basis.</t>
    </r>
  </si>
  <si>
    <t xml:space="preserve"> </t>
  </si>
  <si>
    <t/>
  </si>
  <si>
    <t>Year ended December 31, 2006</t>
  </si>
  <si>
    <t>Year ended December 31, 2005</t>
  </si>
  <si>
    <t>Fourth</t>
  </si>
  <si>
    <t>Third</t>
  </si>
  <si>
    <t>Second</t>
  </si>
  <si>
    <t>First</t>
  </si>
  <si>
    <t>quarter</t>
  </si>
  <si>
    <t>(€/mil)</t>
  </si>
  <si>
    <t xml:space="preserve"> (€/mil)</t>
  </si>
  <si>
    <t>A.</t>
  </si>
  <si>
    <t>B.</t>
  </si>
  <si>
    <t>Net commissions</t>
  </si>
  <si>
    <t>C.</t>
  </si>
  <si>
    <t>Income from credit disposals, assets held to maturity and repurchase of non-hedged financial liabilities</t>
  </si>
  <si>
    <t>D.</t>
  </si>
  <si>
    <t>Dividends and income from other financial assets and liabilities</t>
  </si>
  <si>
    <t>E.</t>
  </si>
  <si>
    <t>Profits (losses) on equity shareholdings</t>
  </si>
  <si>
    <t>F.</t>
  </si>
  <si>
    <t>-</t>
  </si>
  <si>
    <t>TOTAL OPERATING INCOME</t>
  </si>
  <si>
    <t>G.</t>
  </si>
  <si>
    <t>Net adjustments to loans</t>
  </si>
  <si>
    <t>H.</t>
  </si>
  <si>
    <t>Net adjustments to other financial assets</t>
  </si>
  <si>
    <t>NET OPERATING INCOME</t>
  </si>
  <si>
    <t>I.</t>
  </si>
  <si>
    <t>Personnel costs</t>
  </si>
  <si>
    <t>L.</t>
  </si>
  <si>
    <t>Other administrative costs</t>
  </si>
  <si>
    <t>M.</t>
  </si>
  <si>
    <t>Net adjustments to tangible and intangible assets</t>
  </si>
  <si>
    <t>Operating costs (I+L+M)</t>
  </si>
  <si>
    <t>N.</t>
  </si>
  <si>
    <t>Other net income (expenses)</t>
  </si>
  <si>
    <t>O.</t>
  </si>
  <si>
    <t>Impairment of goodwill</t>
  </si>
  <si>
    <t>P.</t>
  </si>
  <si>
    <t>Profit (losses) from disposals of investments</t>
  </si>
  <si>
    <t>Q.</t>
  </si>
  <si>
    <t>PRE-TAX OPERATING PROFIT</t>
  </si>
  <si>
    <t>S.</t>
  </si>
  <si>
    <t>Taxes for the period</t>
  </si>
  <si>
    <t>T.</t>
  </si>
  <si>
    <t>Profit (losses) on groups of discontinued operations</t>
  </si>
  <si>
    <t>U.</t>
  </si>
  <si>
    <t>Integration costs (after tax)</t>
  </si>
  <si>
    <t>V.</t>
  </si>
  <si>
    <t>Profit attributable to minority interests</t>
  </si>
  <si>
    <t>NET PROFIT</t>
  </si>
  <si>
    <t xml:space="preserve">SANPAOLO IMI S.p.A. </t>
  </si>
  <si>
    <t>31/12/2006</t>
  </si>
  <si>
    <t xml:space="preserve">Change 31/12/2006 - 31/12/2005    </t>
  </si>
  <si>
    <t xml:space="preserve"> (%)             </t>
  </si>
  <si>
    <t>ASSETS</t>
  </si>
  <si>
    <t>Cash and cash equivalents</t>
  </si>
  <si>
    <t>Financial assets (other than credit and assets held to maturity)</t>
  </si>
  <si>
    <t>Assets held to maturity</t>
  </si>
  <si>
    <t>Loans to banks</t>
  </si>
  <si>
    <t>Hedging derivatives</t>
  </si>
  <si>
    <t>Fair value changes of generically hedged assets (+/-)</t>
  </si>
  <si>
    <t>n.s.</t>
  </si>
  <si>
    <t>Equity shareholdings</t>
  </si>
  <si>
    <t>Tangible assets</t>
  </si>
  <si>
    <t>Goodwill</t>
  </si>
  <si>
    <t>Other intangible assets</t>
  </si>
  <si>
    <t>Non-current assets and discontinued operations</t>
  </si>
  <si>
    <t>Total assets</t>
  </si>
  <si>
    <t>LIABILITIES AND NET SHAREHOLDERS' EQUITY</t>
  </si>
  <si>
    <t>Financial liabilities designated as at fair value</t>
  </si>
  <si>
    <t>Fair value changes of generically hedged liabilities (+/-)</t>
  </si>
  <si>
    <t>Liabilities on discontinued operations</t>
  </si>
  <si>
    <t>Other liabilities</t>
  </si>
  <si>
    <t>Provisions for risks and charges</t>
  </si>
  <si>
    <t>Group net shareholders' equity</t>
  </si>
  <si>
    <t>Total liabilities and net shareholders' equity</t>
  </si>
  <si>
    <t xml:space="preserve">GRUPPO SANPAOLO IMI </t>
  </si>
  <si>
    <t>31/03/2004 gestionale</t>
  </si>
  <si>
    <t xml:space="preserve"> (%)</t>
  </si>
  <si>
    <t>Income from credit dispposals, assets held to maturity and repurchase of non-hedged financial liabilities</t>
  </si>
  <si>
    <t>Dividends on equity shareholdings</t>
  </si>
  <si>
    <t xml:space="preserve">Income from other financial assets and liabilities                               </t>
  </si>
  <si>
    <t>Operating costs (H+I+L)</t>
  </si>
  <si>
    <t>Profits (losses) from disposals of investments</t>
  </si>
  <si>
    <t>R.</t>
  </si>
  <si>
    <t>Profits (losses) on disontinued operations</t>
  </si>
  <si>
    <t>Integration charges net of tax</t>
  </si>
  <si>
    <t>Gruppo Intesa</t>
  </si>
  <si>
    <t xml:space="preserve">Breakdown of financial highlights and financial ratios by business area </t>
  </si>
  <si>
    <t>International Subsidiary</t>
  </si>
  <si>
    <t>Banks Division</t>
  </si>
  <si>
    <t>Corporate Division and</t>
  </si>
  <si>
    <t>B.I. Infrastrutture e Sviluppo</t>
  </si>
  <si>
    <t>restated (*)</t>
  </si>
  <si>
    <t xml:space="preserve">Provisions and adjustments </t>
  </si>
  <si>
    <t>RWA (billions of euro)</t>
  </si>
  <si>
    <t>Allocated capital (billions of euro)</t>
  </si>
  <si>
    <t>Income from continuing operations on allocated capital</t>
  </si>
  <si>
    <t>Banca Intesa S.p.a.</t>
  </si>
  <si>
    <t>Reclassified statement of income</t>
  </si>
  <si>
    <t>GRUPPO SANPAOLO IMI</t>
  </si>
  <si>
    <t>Change                                       2006 / 2005</t>
  </si>
  <si>
    <t xml:space="preserve">                         - </t>
  </si>
  <si>
    <t>Changes in fair value of assets in hedged portfolios (+/-)</t>
  </si>
  <si>
    <t xml:space="preserve">                      - </t>
  </si>
  <si>
    <t>Shareholdings</t>
  </si>
  <si>
    <t>Insurance reserves attributable to reassures</t>
  </si>
  <si>
    <t>Non-current assets and groups of assets being disposed</t>
  </si>
  <si>
    <t>LIABILITIES AND SHAREHOLDERS' EQUITY</t>
  </si>
  <si>
    <t>Financial liabilities evaluated at fair value</t>
  </si>
  <si>
    <t>Provision for financial liabilities of generically hedged items (+/-)</t>
  </si>
  <si>
    <t>Liabilities on groups of assets being disposed</t>
  </si>
  <si>
    <t>Total liabilities and shareholders' equity</t>
  </si>
  <si>
    <t>Banking (1)</t>
  </si>
  <si>
    <t>Savings and Assurance</t>
  </si>
  <si>
    <t>Central              Functions (2)</t>
  </si>
  <si>
    <t>Group                     total</t>
  </si>
  <si>
    <t>TOTAL OPERATING INCOME (€/mil)</t>
  </si>
  <si>
    <t>2005 pro forma (3)</t>
  </si>
  <si>
    <t>Change 2006 / 2005 pro forma (%)</t>
  </si>
  <si>
    <t>PRE-TAX OPERATING PROFIT (€/mil)</t>
  </si>
  <si>
    <t>NET PROFIT (€/mil)</t>
  </si>
  <si>
    <t xml:space="preserve">TOTAL INTEREST-EARNING ASSETS (€/mil) (4) </t>
  </si>
  <si>
    <t>31/12/2006 restated (5)</t>
  </si>
  <si>
    <t>31/12/2005 pro forma (3)</t>
  </si>
  <si>
    <t>Change 31/12/2006-31/12/2005 pro forma (%)</t>
  </si>
  <si>
    <t>TOTAL INTEREST-BEARING LIABILITIES (€/mil) (4)</t>
  </si>
  <si>
    <t>ALLOCATED CAPITAL (€/mil)</t>
  </si>
  <si>
    <t>PROFITABILITY (%)</t>
  </si>
  <si>
    <t>EMPLOYEES</t>
  </si>
  <si>
    <t>31/12/2006 restated</t>
  </si>
  <si>
    <t>(1) Comparison of the two periods is affected by the extraordinary, one-off results of the Italenergia Bis transaction in 2005.</t>
  </si>
  <si>
    <t>(2) Includes netting and consolidation entries. The 2006 results benefited from extraordinary, one-off revenues, including capital gains from the sale</t>
  </si>
  <si>
    <t xml:space="preserve">    of Ixis Asset Management Group and Ixis Corporate &amp; Investment Bank.</t>
  </si>
  <si>
    <t>(3) Figures reworked to take into account the changes in the area of the Business Sectors and the exclusion of Gest Line from the scope of consolidation.</t>
  </si>
  <si>
    <t>(4) Excluding Banca IMI group.</t>
  </si>
  <si>
    <t>(5) Restated figures excluding Cassa dei Risparmi di Forlì, Panonska Banka, Bank of Alexandria and Banca Italo Albanese, that entered the consolidation</t>
  </si>
  <si>
    <t xml:space="preserve">    area in 2006.</t>
  </si>
  <si>
    <t xml:space="preserve">    </t>
  </si>
  <si>
    <t>42,8</t>
  </si>
  <si>
    <t>Intesa Sanpaolo Group</t>
  </si>
  <si>
    <t>Pro-forma reclassified consolidated statement of income</t>
  </si>
  <si>
    <t>Intesa
Sanpaolo
Group
(Pro forma)</t>
  </si>
  <si>
    <t xml:space="preserve">Pro-forma reclassified consolidated balance sheet </t>
  </si>
  <si>
    <t>(1)</t>
  </si>
  <si>
    <r>
      <t xml:space="preserve">RECLASSIFIED CONSOLIDATED STATEMENT OF INCOME </t>
    </r>
    <r>
      <rPr>
        <b/>
        <vertAlign val="superscript"/>
        <sz val="10.5"/>
        <rFont val="Tahoma"/>
        <family val="2"/>
      </rPr>
      <t>(1)</t>
    </r>
  </si>
  <si>
    <t>The scope of consolidation of the Group was widened during 2006 with the inclusion, at the end of the year, of Cassa dei Risparmi di Forlì, Panonska Banka and Bank of Alexandria, as well as, from the second quarter, Banca Italo Albanese.</t>
  </si>
  <si>
    <t>These changes effected some of the main operating volumes. In order to give an homogeneous comparison of these volumes, the figures reconstructed on the basis of the scope of consolidation in effect at end 2005 are given below:</t>
  </si>
  <si>
    <t>153,779 €/mil</t>
  </si>
  <si>
    <t>756 €/mil</t>
  </si>
  <si>
    <t>181,432 €/mil</t>
  </si>
  <si>
    <t>54,684 €mil</t>
  </si>
  <si>
    <t>Profits (Losses) on investments held to maturity and on other investments</t>
  </si>
  <si>
    <r>
      <t xml:space="preserve">QUARTERLY DEVELOPMENT OF THE RECLASSIFIED CONSOLIDATED STATEMENT OF INCOME </t>
    </r>
    <r>
      <rPr>
        <b/>
        <vertAlign val="superscript"/>
        <sz val="10"/>
        <rFont val="Tahoma"/>
        <family val="2"/>
      </rPr>
      <t>(1)</t>
    </r>
  </si>
  <si>
    <r>
      <t xml:space="preserve">RECLASSIFIED CONSOLIDATED BALANCE SHEET </t>
    </r>
    <r>
      <rPr>
        <b/>
        <vertAlign val="superscript"/>
        <sz val="10.5"/>
        <rFont val="Tahoma"/>
        <family val="2"/>
      </rPr>
      <t>(1)</t>
    </r>
  </si>
  <si>
    <t xml:space="preserve">BREAKDOWN OF FINANCIAL HIGHLIGHTS AND FINANCIAL RATIOS BY BUSINESS AREA </t>
  </si>
  <si>
    <t>RECLASSIFIED STATEMENT OF INCOME</t>
  </si>
  <si>
    <t>RECLASSIFIED PARENT BANK BALANCE SHEET</t>
  </si>
  <si>
    <t>The reclassified consolidated statement of income aims to present management economic margins. The contribution of the Group's insurance companies to "Total operating income" is summarized in "Income from insurance business". Furthermore, the scope of consolidation of the Group was widened during 2006 with the inclusion, at the end of the year, of Cassa dei Risparmi di Forlì, Panonska Banka and Bank of Alexandria, as well as, from the second quarter, Banca Italo Albanese. In any case, as the majority of these changes occurred at the closing of the year, their impact on the statement of income was negligible.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</si>
</sst>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quot;L.&quot;#,##0_);[Red]\(&quot;L.&quot;#,##0\)"/>
    <numFmt numFmtId="174" formatCode="0.0"/>
    <numFmt numFmtId="175" formatCode="_-[$€-2]\ * #,##0.00_-;\-[$€-2]\ * #,##0.00_-;_-[$€-2]\ * &quot;-&quot;??_-"/>
    <numFmt numFmtId="176" formatCode="#,##0;\-#,##0;\-"/>
    <numFmt numFmtId="177" formatCode="#,##0;\-#,##0;\-\ "/>
    <numFmt numFmtId="178" formatCode="#,##0.0;\-#,##0.0;\-\ "/>
    <numFmt numFmtId="179" formatCode="#,##0.0;\-#,##0.0;\-"/>
    <numFmt numFmtId="180" formatCode="\+0.0;\ \-0.0;\-_-"/>
    <numFmt numFmtId="181" formatCode="_-#,##0_-;\-#,##0_-;_-* &quot;-&quot;_-;_-@_-"/>
    <numFmt numFmtId="182" formatCode="&quot;Sì&quot;;&quot;Sì&quot;;&quot;No&quot;"/>
    <numFmt numFmtId="183" formatCode="&quot;Vero&quot;;&quot;Vero&quot;;&quot;Falso&quot;"/>
    <numFmt numFmtId="184" formatCode="&quot;Attivo&quot;;&quot;Attivo&quot;;&quot;Disattivo&quot;"/>
    <numFmt numFmtId="185" formatCode="[$€-2]\ #.##000_);[Red]\([$€-2]\ #.##000\)"/>
    <numFmt numFmtId="186" formatCode="_-* #,##0.0_-;\-* #,##0.0_-;_-* &quot;-&quot;??_-;_-@_-"/>
    <numFmt numFmtId="187" formatCode="_-* #,##0_-;\-* #,##0_-;_-* &quot;-&quot;??_-;_-@_-"/>
    <numFmt numFmtId="188" formatCode="0.0%"/>
    <numFmt numFmtId="189" formatCode="[$-410]dddd\ d\ mmmm\ yyyy"/>
    <numFmt numFmtId="190" formatCode="h\.mm\.ss"/>
  </numFmts>
  <fonts count="79">
    <font>
      <sz val="10"/>
      <name val="Arial"/>
      <family val="0"/>
    </font>
    <font>
      <u val="single"/>
      <sz val="10"/>
      <color indexed="12"/>
      <name val="Arial"/>
      <family val="0"/>
    </font>
    <font>
      <u val="single"/>
      <sz val="10"/>
      <color indexed="36"/>
      <name val="Arial"/>
      <family val="0"/>
    </font>
    <font>
      <sz val="10"/>
      <name val="MS Sans Serif"/>
      <family val="0"/>
    </font>
    <font>
      <sz val="10"/>
      <name val="Courier"/>
      <family val="0"/>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0"/>
    </font>
    <font>
      <b/>
      <sz val="12"/>
      <color indexed="18"/>
      <name val="Arial"/>
      <family val="2"/>
    </font>
    <font>
      <b/>
      <sz val="10"/>
      <color indexed="18"/>
      <name val="Arial"/>
      <family val="2"/>
    </font>
    <font>
      <b/>
      <sz val="7"/>
      <color indexed="18"/>
      <name val="Arial"/>
      <family val="2"/>
    </font>
    <font>
      <b/>
      <i/>
      <sz val="9"/>
      <color indexed="18"/>
      <name val="Arial"/>
      <family val="2"/>
    </font>
    <font>
      <sz val="8"/>
      <color indexed="18"/>
      <name val="Frutiger LT 45 Light"/>
      <family val="2"/>
    </font>
    <font>
      <b/>
      <sz val="12"/>
      <color indexed="18"/>
      <name val="Frutiger LT 45 Light"/>
      <family val="2"/>
    </font>
    <font>
      <sz val="12"/>
      <color indexed="18"/>
      <name val="Frutiger LT 45 Light"/>
      <family val="2"/>
    </font>
    <font>
      <sz val="7"/>
      <color indexed="18"/>
      <name val="Frutiger LT 45 Light"/>
      <family val="2"/>
    </font>
    <font>
      <sz val="8"/>
      <color indexed="18"/>
      <name val="Frutiger LT 65 Bold"/>
      <family val="2"/>
    </font>
    <font>
      <b/>
      <sz val="9"/>
      <color indexed="18"/>
      <name val="Arial"/>
      <family val="2"/>
    </font>
    <font>
      <vertAlign val="superscript"/>
      <sz val="7"/>
      <color indexed="18"/>
      <name val="Frutiger LT 45 Light"/>
      <family val="2"/>
    </font>
    <font>
      <b/>
      <sz val="8"/>
      <color indexed="18"/>
      <name val="Frutiger LT 45 Light"/>
      <family val="2"/>
    </font>
    <font>
      <sz val="10"/>
      <color indexed="18"/>
      <name val="Frutiger LT 45 Light"/>
      <family val="2"/>
    </font>
    <font>
      <sz val="7"/>
      <color indexed="18"/>
      <name val="Frutiger LT 65 Bold"/>
      <family val="2"/>
    </font>
    <font>
      <sz val="10"/>
      <color indexed="10"/>
      <name val="Frutiger LT 45 Light"/>
      <family val="2"/>
    </font>
    <font>
      <b/>
      <sz val="10"/>
      <color indexed="18"/>
      <name val="Frutiger LT 45 Light"/>
      <family val="2"/>
    </font>
    <font>
      <b/>
      <sz val="7"/>
      <color indexed="18"/>
      <name val="Frutiger LT 45 Light"/>
      <family val="2"/>
    </font>
    <font>
      <b/>
      <sz val="10"/>
      <color indexed="10"/>
      <name val="Frutiger LT 45 Light"/>
      <family val="2"/>
    </font>
    <font>
      <b/>
      <sz val="20"/>
      <color indexed="10"/>
      <name val="Frutiger LT 45 Light"/>
      <family val="2"/>
    </font>
    <font>
      <sz val="9"/>
      <color indexed="18"/>
      <name val="Frutiger LT 45 Light"/>
      <family val="2"/>
    </font>
    <font>
      <sz val="9"/>
      <color indexed="18"/>
      <name val="Arial"/>
      <family val="0"/>
    </font>
    <font>
      <sz val="7"/>
      <color indexed="18"/>
      <name val="Arial"/>
      <family val="0"/>
    </font>
    <font>
      <sz val="10"/>
      <color indexed="18"/>
      <name val="Frutiger LT 65 Bold"/>
      <family val="2"/>
    </font>
    <font>
      <sz val="4"/>
      <color indexed="18"/>
      <name val="Frutiger LT 65 Bold"/>
      <family val="2"/>
    </font>
    <font>
      <sz val="4"/>
      <color indexed="18"/>
      <name val="Frutiger LT 45 Light"/>
      <family val="2"/>
    </font>
    <font>
      <b/>
      <sz val="4"/>
      <color indexed="18"/>
      <name val="Frutiger LT 45 Light"/>
      <family val="2"/>
    </font>
    <font>
      <b/>
      <i/>
      <sz val="12"/>
      <color indexed="18"/>
      <name val="Arial"/>
      <family val="2"/>
    </font>
    <font>
      <sz val="7"/>
      <name val="Tahoma"/>
      <family val="2"/>
    </font>
    <font>
      <sz val="6"/>
      <name val="Tahoma"/>
      <family val="2"/>
    </font>
    <font>
      <b/>
      <sz val="7"/>
      <name val="Tahoma"/>
      <family val="2"/>
    </font>
    <font>
      <b/>
      <sz val="7"/>
      <color indexed="10"/>
      <name val="Tahoma"/>
      <family val="2"/>
    </font>
    <font>
      <b/>
      <sz val="7"/>
      <color indexed="18"/>
      <name val="Tahoma"/>
      <family val="2"/>
    </font>
    <font>
      <b/>
      <sz val="8"/>
      <name val="Tahoma"/>
      <family val="2"/>
    </font>
    <font>
      <i/>
      <sz val="8"/>
      <name val="Tahoma"/>
      <family val="2"/>
    </font>
    <font>
      <i/>
      <sz val="7"/>
      <name val="Tahoma"/>
      <family val="2"/>
    </font>
    <font>
      <sz val="9"/>
      <name val="Tahoma"/>
      <family val="2"/>
    </font>
    <font>
      <b/>
      <sz val="6"/>
      <name val="Tahoma"/>
      <family val="2"/>
    </font>
    <font>
      <b/>
      <sz val="14"/>
      <name val="Tahoma"/>
      <family val="2"/>
    </font>
    <font>
      <sz val="14"/>
      <name val="Tahoma"/>
      <family val="2"/>
    </font>
    <font>
      <sz val="14"/>
      <name val="Times New Roman"/>
      <family val="1"/>
    </font>
    <font>
      <sz val="8"/>
      <name val="Tahoma"/>
      <family val="2"/>
    </font>
    <font>
      <sz val="10"/>
      <name val="Times New Roman"/>
      <family val="1"/>
    </font>
    <font>
      <b/>
      <sz val="10"/>
      <name val="Tahoma"/>
      <family val="2"/>
    </font>
    <font>
      <sz val="10"/>
      <name val="Tahoma"/>
      <family val="2"/>
    </font>
    <font>
      <b/>
      <sz val="8"/>
      <color indexed="18"/>
      <name val="Tahoma"/>
      <family val="2"/>
    </font>
    <font>
      <sz val="8"/>
      <color indexed="18"/>
      <name val="Tahoma"/>
      <family val="2"/>
    </font>
    <font>
      <sz val="9"/>
      <color indexed="18"/>
      <name val="Times New Roman"/>
      <family val="1"/>
    </font>
    <font>
      <b/>
      <sz val="10"/>
      <name val="Times New Roman"/>
      <family val="1"/>
    </font>
    <font>
      <i/>
      <sz val="8"/>
      <name val="Times New Roman"/>
      <family val="1"/>
    </font>
    <font>
      <b/>
      <sz val="10"/>
      <color indexed="18"/>
      <name val="Times New Roman"/>
      <family val="1"/>
    </font>
    <font>
      <i/>
      <sz val="7"/>
      <name val="Times New Roman"/>
      <family val="1"/>
    </font>
    <font>
      <b/>
      <sz val="8"/>
      <color indexed="10"/>
      <name val="Tahoma"/>
      <family val="2"/>
    </font>
    <font>
      <b/>
      <sz val="10"/>
      <color indexed="10"/>
      <name val="Times New Roman"/>
      <family val="1"/>
    </font>
    <font>
      <sz val="22"/>
      <color indexed="18"/>
      <name val="Frutiger LT 45 Light"/>
      <family val="2"/>
    </font>
    <font>
      <sz val="8"/>
      <name val="Arial"/>
      <family val="2"/>
    </font>
    <font>
      <sz val="12"/>
      <color indexed="18"/>
      <name val="Frutiger LT 65 Bold"/>
      <family val="2"/>
    </font>
    <font>
      <b/>
      <sz val="20"/>
      <name val="Tahoma"/>
      <family val="2"/>
    </font>
    <font>
      <sz val="20"/>
      <name val="Tahoma"/>
      <family val="2"/>
    </font>
    <font>
      <b/>
      <sz val="10.5"/>
      <name val="Tahoma"/>
      <family val="2"/>
    </font>
    <font>
      <sz val="10.5"/>
      <name val="Tahoma"/>
      <family val="2"/>
    </font>
    <font>
      <sz val="12"/>
      <name val="Times New Roman"/>
      <family val="1"/>
    </font>
    <font>
      <b/>
      <i/>
      <sz val="8"/>
      <name val="Tahoma"/>
      <family val="2"/>
    </font>
    <font>
      <sz val="9"/>
      <color indexed="10"/>
      <name val="Tahoma"/>
      <family val="2"/>
    </font>
    <font>
      <sz val="8"/>
      <color indexed="10"/>
      <name val="Tahoma"/>
      <family val="2"/>
    </font>
    <font>
      <b/>
      <sz val="8"/>
      <color indexed="62"/>
      <name val="Tahoma"/>
      <family val="2"/>
    </font>
    <font>
      <b/>
      <sz val="22"/>
      <color indexed="18"/>
      <name val="Frutiger LT 45 Light"/>
      <family val="2"/>
    </font>
    <font>
      <vertAlign val="superscript"/>
      <sz val="10"/>
      <name val="Arial"/>
      <family val="0"/>
    </font>
    <font>
      <b/>
      <vertAlign val="superscript"/>
      <sz val="10.5"/>
      <name val="Tahoma"/>
      <family val="2"/>
    </font>
    <font>
      <b/>
      <vertAlign val="superscript"/>
      <sz val="10"/>
      <name val="Tahoma"/>
      <family val="2"/>
    </font>
  </fonts>
  <fills count="10">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1"/>
        <bgColor indexed="64"/>
      </patternFill>
    </fill>
  </fills>
  <borders count="28">
    <border>
      <left/>
      <right/>
      <top/>
      <bottom/>
      <diagonal/>
    </border>
    <border>
      <left>
        <color indexed="63"/>
      </left>
      <right>
        <color indexed="63"/>
      </right>
      <top style="thin">
        <color indexed="18"/>
      </top>
      <bottom>
        <color indexed="63"/>
      </bottom>
    </border>
    <border>
      <left>
        <color indexed="63"/>
      </left>
      <right>
        <color indexed="63"/>
      </right>
      <top>
        <color indexed="63"/>
      </top>
      <bottom style="thin">
        <color indexed="1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18"/>
      </bottom>
    </border>
    <border>
      <left>
        <color indexed="63"/>
      </left>
      <right>
        <color indexed="63"/>
      </right>
      <top style="thin"/>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medium">
        <color indexed="18"/>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color indexed="18"/>
      </top>
      <bottom style="medium">
        <color indexed="18"/>
      </bottom>
    </border>
    <border>
      <left>
        <color indexed="63"/>
      </left>
      <right>
        <color indexed="63"/>
      </right>
      <top style="thin">
        <color indexed="18"/>
      </top>
      <bottom style="thin"/>
    </border>
    <border>
      <left>
        <color indexed="63"/>
      </left>
      <right style="medium">
        <color indexed="9"/>
      </right>
      <top>
        <color indexed="63"/>
      </top>
      <bottom>
        <color indexed="63"/>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style="medium">
        <color indexed="9"/>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color indexed="63"/>
      </right>
      <top>
        <color indexed="63"/>
      </top>
      <bottom>
        <color indexed="63"/>
      </bottom>
    </border>
    <border>
      <left>
        <color indexed="63"/>
      </left>
      <right>
        <color indexed="63"/>
      </right>
      <top style="medium"/>
      <bottom style="medium">
        <color indexed="18"/>
      </bottom>
    </border>
    <border>
      <left>
        <color indexed="63"/>
      </left>
      <right>
        <color indexed="63"/>
      </right>
      <top style="medium">
        <color indexed="18"/>
      </top>
      <bottom style="medium"/>
    </border>
  </borders>
  <cellStyleXfs count="43">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41"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5" fontId="0" fillId="0" borderId="0">
      <alignment/>
      <protection/>
    </xf>
    <xf numFmtId="9"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cellStyleXfs>
  <cellXfs count="608">
    <xf numFmtId="15" fontId="0" fillId="0" borderId="0" xfId="0" applyAlignment="1">
      <alignment/>
    </xf>
    <xf numFmtId="172" fontId="5" fillId="0" borderId="0" xfId="34" applyNumberFormat="1" applyFont="1" applyProtection="1">
      <alignment/>
      <protection/>
    </xf>
    <xf numFmtId="172" fontId="6" fillId="0" borderId="0" xfId="34" applyNumberFormat="1" applyFont="1" applyProtection="1">
      <alignment/>
      <protection locked="0"/>
    </xf>
    <xf numFmtId="172" fontId="6" fillId="0" borderId="0" xfId="34" applyNumberFormat="1" applyFont="1" applyAlignment="1" applyProtection="1">
      <alignment horizontal="right"/>
      <protection locked="0"/>
    </xf>
    <xf numFmtId="172" fontId="7" fillId="0" borderId="0" xfId="34" applyNumberFormat="1" applyFont="1" applyBorder="1" applyAlignment="1" applyProtection="1">
      <alignment horizontal="right"/>
      <protection locked="0"/>
    </xf>
    <xf numFmtId="179" fontId="8" fillId="0" borderId="0" xfId="33" applyNumberFormat="1" applyFont="1" applyProtection="1">
      <alignment/>
      <protection locked="0"/>
    </xf>
    <xf numFmtId="179" fontId="8" fillId="0" borderId="0" xfId="33" applyNumberFormat="1" applyFont="1" applyFill="1" applyProtection="1">
      <alignment/>
      <protection locked="0"/>
    </xf>
    <xf numFmtId="172" fontId="8" fillId="0" borderId="0" xfId="33" applyNumberFormat="1" applyFont="1" applyFill="1" applyBorder="1" applyProtection="1">
      <alignment/>
      <protection locked="0"/>
    </xf>
    <xf numFmtId="15" fontId="9" fillId="0" borderId="0" xfId="0" applyFont="1" applyAlignment="1" applyProtection="1">
      <alignment/>
      <protection locked="0"/>
    </xf>
    <xf numFmtId="15" fontId="9" fillId="0" borderId="0" xfId="0" applyFont="1" applyBorder="1" applyAlignment="1" applyProtection="1">
      <alignment/>
      <protection locked="0"/>
    </xf>
    <xf numFmtId="170" fontId="11" fillId="0" borderId="0" xfId="41" applyFont="1" applyAlignment="1" applyProtection="1">
      <alignment horizontal="center"/>
      <protection locked="0"/>
    </xf>
    <xf numFmtId="179" fontId="11" fillId="0" borderId="0" xfId="41" applyNumberFormat="1" applyFont="1" applyAlignment="1" applyProtection="1">
      <alignment horizontal="center"/>
      <protection locked="0"/>
    </xf>
    <xf numFmtId="179" fontId="11" fillId="0" borderId="0" xfId="41" applyNumberFormat="1" applyFont="1" applyFill="1" applyAlignment="1" applyProtection="1">
      <alignment horizontal="center"/>
      <protection locked="0"/>
    </xf>
    <xf numFmtId="15" fontId="13" fillId="0" borderId="0" xfId="0" applyFont="1" applyAlignment="1" applyProtection="1">
      <alignment/>
      <protection locked="0"/>
    </xf>
    <xf numFmtId="179" fontId="9" fillId="0" borderId="0" xfId="0" applyNumberFormat="1" applyFont="1" applyAlignment="1" applyProtection="1">
      <alignment/>
      <protection locked="0"/>
    </xf>
    <xf numFmtId="179"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72" fontId="14" fillId="0" borderId="0" xfId="34" applyNumberFormat="1" applyFont="1" applyBorder="1" applyAlignment="1" applyProtection="1">
      <alignment horizontal="left"/>
      <protection locked="0"/>
    </xf>
    <xf numFmtId="172" fontId="15" fillId="0" borderId="0" xfId="34" applyNumberFormat="1" applyFont="1" applyProtection="1">
      <alignment/>
      <protection locked="0"/>
    </xf>
    <xf numFmtId="172" fontId="16" fillId="0" borderId="0" xfId="34" applyNumberFormat="1" applyFont="1" applyAlignment="1" applyProtection="1">
      <alignment horizontal="right"/>
      <protection locked="0"/>
    </xf>
    <xf numFmtId="172" fontId="17" fillId="0" borderId="0" xfId="34" applyNumberFormat="1" applyFont="1" applyBorder="1" applyAlignment="1" applyProtection="1">
      <alignment horizontal="right"/>
      <protection locked="0"/>
    </xf>
    <xf numFmtId="179" fontId="17" fillId="0" borderId="0" xfId="34" applyNumberFormat="1" applyFont="1" applyBorder="1" applyAlignment="1" applyProtection="1">
      <alignment horizontal="right"/>
      <protection locked="0"/>
    </xf>
    <xf numFmtId="172" fontId="18" fillId="2" borderId="0" xfId="34" applyNumberFormat="1" applyFont="1" applyFill="1" applyBorder="1" applyAlignment="1" applyProtection="1">
      <alignment horizontal="left" vertical="top"/>
      <protection/>
    </xf>
    <xf numFmtId="14" fontId="18" fillId="3" borderId="0" xfId="0" applyNumberFormat="1" applyFont="1" applyFill="1" applyBorder="1" applyAlignment="1" quotePrefix="1">
      <alignment horizontal="right" vertical="top"/>
    </xf>
    <xf numFmtId="0" fontId="18" fillId="3" borderId="0" xfId="0" applyNumberFormat="1" applyFont="1" applyFill="1" applyBorder="1" applyAlignment="1" quotePrefix="1">
      <alignment horizontal="right" vertical="top"/>
    </xf>
    <xf numFmtId="0" fontId="18" fillId="0" borderId="0" xfId="0" applyNumberFormat="1" applyFont="1" applyFill="1" applyBorder="1" applyAlignment="1">
      <alignment horizontal="center" vertical="top" wrapText="1"/>
    </xf>
    <xf numFmtId="14" fontId="17" fillId="3" borderId="0" xfId="0" applyNumberFormat="1" applyFont="1" applyFill="1" applyBorder="1" applyAlignment="1">
      <alignment horizontal="right" vertical="center"/>
    </xf>
    <xf numFmtId="15" fontId="18" fillId="3" borderId="0" xfId="0" applyFont="1" applyFill="1" applyBorder="1" applyAlignment="1">
      <alignment horizontal="right" vertical="center"/>
    </xf>
    <xf numFmtId="179" fontId="18" fillId="0" borderId="0" xfId="0" applyNumberFormat="1" applyFont="1" applyFill="1" applyBorder="1" applyAlignment="1">
      <alignment horizontal="right" vertical="center"/>
    </xf>
    <xf numFmtId="172" fontId="17" fillId="0" borderId="0" xfId="34" applyNumberFormat="1" applyFont="1" applyBorder="1" applyAlignment="1" applyProtection="1">
      <alignment horizontal="left"/>
      <protection/>
    </xf>
    <xf numFmtId="176" fontId="17" fillId="0" borderId="0" xfId="34" applyNumberFormat="1" applyFont="1" applyBorder="1" applyAlignment="1" applyProtection="1">
      <alignment/>
      <protection locked="0"/>
    </xf>
    <xf numFmtId="179" fontId="17" fillId="0" borderId="0" xfId="34" applyNumberFormat="1" applyFont="1" applyFill="1" applyBorder="1" applyAlignment="1" applyProtection="1">
      <alignment/>
      <protection locked="0"/>
    </xf>
    <xf numFmtId="179" fontId="17" fillId="0" borderId="0" xfId="34" applyNumberFormat="1" applyFont="1" applyBorder="1" applyAlignment="1" applyProtection="1">
      <alignment/>
      <protection locked="0"/>
    </xf>
    <xf numFmtId="15" fontId="22" fillId="0" borderId="0" xfId="0" applyFont="1" applyAlignment="1" applyProtection="1">
      <alignment/>
      <protection locked="0"/>
    </xf>
    <xf numFmtId="172" fontId="17" fillId="0" borderId="0" xfId="34" applyNumberFormat="1" applyFont="1" applyBorder="1" applyAlignment="1" applyProtection="1">
      <alignment horizontal="left" wrapText="1"/>
      <protection/>
    </xf>
    <xf numFmtId="172" fontId="23" fillId="0" borderId="0" xfId="34" applyNumberFormat="1" applyFont="1" applyBorder="1" applyAlignment="1" applyProtection="1">
      <alignment horizontal="left"/>
      <protection/>
    </xf>
    <xf numFmtId="176" fontId="23" fillId="0" borderId="0" xfId="34" applyNumberFormat="1" applyFont="1" applyBorder="1" applyAlignment="1" applyProtection="1">
      <alignment/>
      <protection/>
    </xf>
    <xf numFmtId="176" fontId="23" fillId="0" borderId="0" xfId="34" applyNumberFormat="1" applyFont="1" applyBorder="1" applyAlignment="1" applyProtection="1">
      <alignment/>
      <protection locked="0"/>
    </xf>
    <xf numFmtId="179" fontId="23" fillId="0" borderId="0" xfId="34" applyNumberFormat="1" applyFont="1" applyBorder="1" applyAlignment="1" applyProtection="1">
      <alignment/>
      <protection locked="0"/>
    </xf>
    <xf numFmtId="179" fontId="23" fillId="0" borderId="0" xfId="34" applyNumberFormat="1" applyFont="1" applyFill="1" applyBorder="1" applyAlignment="1" applyProtection="1">
      <alignment/>
      <protection locked="0"/>
    </xf>
    <xf numFmtId="172" fontId="17" fillId="0" borderId="0" xfId="34" applyNumberFormat="1" applyFont="1" applyBorder="1" applyProtection="1">
      <alignment/>
      <protection/>
    </xf>
    <xf numFmtId="172" fontId="17" fillId="0" borderId="0" xfId="34" applyNumberFormat="1" applyFont="1" applyBorder="1" applyAlignment="1" applyProtection="1">
      <alignment wrapText="1"/>
      <protection/>
    </xf>
    <xf numFmtId="176" fontId="23" fillId="0" borderId="0" xfId="34" applyNumberFormat="1" applyFont="1" applyFill="1" applyBorder="1" applyProtection="1">
      <alignment/>
      <protection locked="0"/>
    </xf>
    <xf numFmtId="172" fontId="23" fillId="0" borderId="0" xfId="34" applyNumberFormat="1" applyFont="1" applyBorder="1" applyProtection="1">
      <alignment/>
      <protection/>
    </xf>
    <xf numFmtId="172" fontId="17" fillId="0" borderId="0" xfId="34" applyNumberFormat="1" applyFont="1" applyBorder="1" applyAlignment="1" applyProtection="1">
      <alignment/>
      <protection/>
    </xf>
    <xf numFmtId="172" fontId="18" fillId="2" borderId="0" xfId="34" applyNumberFormat="1" applyFont="1" applyFill="1" applyBorder="1" applyProtection="1">
      <alignment/>
      <protection/>
    </xf>
    <xf numFmtId="176" fontId="18" fillId="2" borderId="0" xfId="34" applyNumberFormat="1" applyFont="1" applyFill="1" applyBorder="1" applyAlignment="1" applyProtection="1">
      <alignment/>
      <protection/>
    </xf>
    <xf numFmtId="176" fontId="18" fillId="2" borderId="0" xfId="34" applyNumberFormat="1" applyFont="1" applyFill="1" applyBorder="1" applyAlignment="1" applyProtection="1">
      <alignment/>
      <protection locked="0"/>
    </xf>
    <xf numFmtId="179" fontId="18" fillId="2" borderId="0" xfId="34" applyNumberFormat="1" applyFont="1" applyFill="1" applyBorder="1" applyAlignment="1" applyProtection="1">
      <alignment/>
      <protection locked="0"/>
    </xf>
    <xf numFmtId="179" fontId="18" fillId="0" borderId="0" xfId="34" applyNumberFormat="1" applyFont="1" applyFill="1" applyBorder="1" applyAlignment="1" applyProtection="1">
      <alignment/>
      <protection locked="0"/>
    </xf>
    <xf numFmtId="0" fontId="20" fillId="0" borderId="0" xfId="36" applyFont="1" applyAlignment="1">
      <alignment horizontal="left" wrapText="1"/>
      <protection/>
    </xf>
    <xf numFmtId="179" fontId="17" fillId="0" borderId="0" xfId="34" applyNumberFormat="1" applyFont="1" applyFill="1" applyBorder="1" applyAlignment="1" applyProtection="1">
      <alignment horizontal="right"/>
      <protection locked="0"/>
    </xf>
    <xf numFmtId="0" fontId="18" fillId="3" borderId="0" xfId="0" applyNumberFormat="1" applyFont="1" applyFill="1" applyBorder="1" applyAlignment="1">
      <alignment horizontal="center" vertical="top"/>
    </xf>
    <xf numFmtId="15" fontId="17" fillId="3" borderId="0" xfId="0" applyFont="1" applyFill="1" applyBorder="1" applyAlignment="1">
      <alignment horizontal="right" vertical="top" wrapText="1"/>
    </xf>
    <xf numFmtId="15" fontId="17" fillId="3" borderId="0" xfId="0" applyFont="1" applyFill="1" applyBorder="1" applyAlignment="1">
      <alignment horizontal="right" vertical="center" wrapText="1"/>
    </xf>
    <xf numFmtId="177" fontId="17" fillId="0" borderId="0" xfId="34" applyNumberFormat="1" applyFont="1" applyBorder="1" applyAlignment="1" applyProtection="1">
      <alignment/>
      <protection locked="0"/>
    </xf>
    <xf numFmtId="15" fontId="22" fillId="0" borderId="0" xfId="0" applyFont="1" applyBorder="1" applyAlignment="1" applyProtection="1">
      <alignment/>
      <protection locked="0"/>
    </xf>
    <xf numFmtId="177" fontId="23" fillId="0" borderId="0" xfId="34" applyNumberFormat="1" applyFont="1" applyBorder="1" applyAlignment="1" applyProtection="1">
      <alignment/>
      <protection/>
    </xf>
    <xf numFmtId="0" fontId="17" fillId="0" borderId="0" xfId="32" applyNumberFormat="1" applyFont="1" applyAlignment="1">
      <alignment horizontal="right"/>
      <protection/>
    </xf>
    <xf numFmtId="15" fontId="9" fillId="0" borderId="0" xfId="0" applyFont="1" applyBorder="1" applyAlignment="1" applyProtection="1">
      <alignment/>
      <protection locked="0"/>
    </xf>
    <xf numFmtId="177" fontId="23" fillId="0" borderId="0" xfId="34" applyNumberFormat="1" applyFont="1" applyFill="1" applyBorder="1" applyProtection="1">
      <alignment/>
      <protection locked="0"/>
    </xf>
    <xf numFmtId="177" fontId="23" fillId="0" borderId="0" xfId="34" applyNumberFormat="1" applyFont="1" applyBorder="1" applyAlignment="1" applyProtection="1">
      <alignment/>
      <protection locked="0"/>
    </xf>
    <xf numFmtId="172" fontId="17" fillId="0" borderId="0" xfId="34" applyNumberFormat="1" applyFont="1" applyFill="1" applyBorder="1" applyProtection="1">
      <alignment/>
      <protection/>
    </xf>
    <xf numFmtId="3" fontId="23" fillId="0" borderId="0" xfId="34" applyNumberFormat="1" applyFont="1" applyFill="1" applyBorder="1" applyAlignment="1" applyProtection="1">
      <alignment/>
      <protection locked="0"/>
    </xf>
    <xf numFmtId="3" fontId="17" fillId="0" borderId="0" xfId="34" applyNumberFormat="1" applyFont="1" applyFill="1" applyBorder="1" applyAlignment="1" applyProtection="1">
      <alignment/>
      <protection locked="0"/>
    </xf>
    <xf numFmtId="172" fontId="17" fillId="0" borderId="0" xfId="34" applyNumberFormat="1" applyFont="1" applyFill="1" applyBorder="1" applyAlignment="1" applyProtection="1">
      <alignment/>
      <protection locked="0"/>
    </xf>
    <xf numFmtId="3" fontId="18" fillId="0" borderId="0" xfId="34" applyNumberFormat="1" applyFont="1" applyFill="1" applyBorder="1" applyAlignment="1" applyProtection="1">
      <alignment/>
      <protection/>
    </xf>
    <xf numFmtId="3" fontId="18" fillId="0" borderId="0" xfId="34" applyNumberFormat="1" applyFont="1" applyFill="1" applyBorder="1" applyAlignment="1" applyProtection="1">
      <alignment/>
      <protection locked="0"/>
    </xf>
    <xf numFmtId="172" fontId="18" fillId="0" borderId="0" xfId="34" applyNumberFormat="1" applyFont="1" applyFill="1" applyBorder="1" applyAlignment="1" applyProtection="1">
      <alignment/>
      <protection locked="0"/>
    </xf>
    <xf numFmtId="172" fontId="18" fillId="0" borderId="0" xfId="34" applyNumberFormat="1" applyFont="1" applyFill="1" applyBorder="1" applyProtection="1">
      <alignment/>
      <protection/>
    </xf>
    <xf numFmtId="15" fontId="18" fillId="0" borderId="0" xfId="0" applyFont="1" applyFill="1" applyBorder="1" applyAlignment="1" applyProtection="1">
      <alignment/>
      <protection locked="0"/>
    </xf>
    <xf numFmtId="0" fontId="20" fillId="0" borderId="0" xfId="36" applyFont="1" applyFill="1" applyAlignment="1">
      <alignment wrapText="1"/>
      <protection/>
    </xf>
    <xf numFmtId="172" fontId="15" fillId="0" borderId="0" xfId="34" applyNumberFormat="1" applyFont="1" applyFill="1" applyBorder="1" applyProtection="1">
      <alignment/>
      <protection locked="0"/>
    </xf>
    <xf numFmtId="172" fontId="16" fillId="0" borderId="0" xfId="34" applyNumberFormat="1" applyFont="1" applyFill="1" applyBorder="1" applyAlignment="1" applyProtection="1">
      <alignment horizontal="right"/>
      <protection locked="0"/>
    </xf>
    <xf numFmtId="172" fontId="17" fillId="0" borderId="0" xfId="34" applyNumberFormat="1" applyFont="1" applyFill="1" applyBorder="1" applyAlignment="1" applyProtection="1">
      <alignment horizontal="right"/>
      <protection locked="0"/>
    </xf>
    <xf numFmtId="172" fontId="14" fillId="0" borderId="0" xfId="34" applyNumberFormat="1" applyFont="1" applyFill="1" applyBorder="1" applyAlignment="1" applyProtection="1">
      <alignment horizontal="left"/>
      <protection locked="0"/>
    </xf>
    <xf numFmtId="3" fontId="17" fillId="0" borderId="0" xfId="34" applyNumberFormat="1" applyFont="1" applyBorder="1" applyAlignment="1" applyProtection="1">
      <alignment/>
      <protection locked="0"/>
    </xf>
    <xf numFmtId="172" fontId="17" fillId="0" borderId="0" xfId="34" applyNumberFormat="1" applyFont="1" applyFill="1" applyBorder="1" applyAlignment="1" applyProtection="1">
      <alignment horizontal="left"/>
      <protection/>
    </xf>
    <xf numFmtId="172" fontId="17" fillId="0" borderId="0" xfId="34" applyNumberFormat="1" applyFont="1" applyFill="1" applyBorder="1" applyAlignment="1" applyProtection="1">
      <alignment horizontal="left" wrapText="1"/>
      <protection/>
    </xf>
    <xf numFmtId="15" fontId="24" fillId="0" borderId="0" xfId="0" applyFont="1" applyAlignment="1" applyProtection="1">
      <alignment/>
      <protection locked="0"/>
    </xf>
    <xf numFmtId="170" fontId="25" fillId="0" borderId="0" xfId="41" applyFont="1" applyAlignment="1" applyProtection="1">
      <alignment horizontal="center"/>
      <protection locked="0"/>
    </xf>
    <xf numFmtId="170" fontId="25" fillId="0" borderId="0" xfId="41" applyFont="1" applyBorder="1" applyAlignment="1" applyProtection="1">
      <alignment horizontal="center"/>
      <protection locked="0"/>
    </xf>
    <xf numFmtId="15" fontId="26" fillId="0" borderId="0" xfId="0" applyFont="1" applyAlignment="1" applyProtection="1">
      <alignment/>
      <protection locked="0"/>
    </xf>
    <xf numFmtId="15" fontId="25" fillId="0" borderId="0" xfId="0" applyFont="1" applyAlignment="1" applyProtection="1">
      <alignment/>
      <protection locked="0"/>
    </xf>
    <xf numFmtId="15" fontId="26" fillId="0" borderId="0" xfId="0" applyFont="1" applyAlignment="1" applyProtection="1" quotePrefix="1">
      <alignment horizontal="center"/>
      <protection locked="0"/>
    </xf>
    <xf numFmtId="172" fontId="15" fillId="0" borderId="0" xfId="34" applyNumberFormat="1" applyFont="1" applyBorder="1" applyProtection="1">
      <alignment/>
      <protection locked="0"/>
    </xf>
    <xf numFmtId="172" fontId="16" fillId="0" borderId="0" xfId="34" applyNumberFormat="1" applyFont="1" applyBorder="1" applyAlignment="1" applyProtection="1">
      <alignment horizontal="right"/>
      <protection locked="0"/>
    </xf>
    <xf numFmtId="15" fontId="22" fillId="0" borderId="0" xfId="0" applyFont="1" applyBorder="1" applyAlignment="1">
      <alignment horizontal="right"/>
    </xf>
    <xf numFmtId="1" fontId="18" fillId="2" borderId="0" xfId="24" applyNumberFormat="1" applyFont="1" applyFill="1" applyBorder="1" applyAlignment="1" applyProtection="1">
      <alignment horizontal="centerContinuous" vertical="top" wrapText="1"/>
      <protection locked="0"/>
    </xf>
    <xf numFmtId="15" fontId="18" fillId="0" borderId="0" xfId="0" applyFont="1" applyAlignment="1" applyProtection="1">
      <alignment vertical="top"/>
      <protection locked="0"/>
    </xf>
    <xf numFmtId="1" fontId="18" fillId="2" borderId="0" xfId="24" applyNumberFormat="1" applyFont="1" applyFill="1" applyBorder="1" applyAlignment="1" applyProtection="1" quotePrefix="1">
      <alignment horizontal="right" vertical="center" wrapText="1"/>
      <protection locked="0"/>
    </xf>
    <xf numFmtId="15" fontId="18" fillId="0" borderId="0" xfId="0" applyFont="1" applyAlignment="1" applyProtection="1">
      <alignment/>
      <protection locked="0"/>
    </xf>
    <xf numFmtId="15" fontId="18" fillId="0" borderId="0" xfId="0" applyFont="1" applyBorder="1" applyAlignment="1" applyProtection="1">
      <alignment/>
      <protection locked="0"/>
    </xf>
    <xf numFmtId="15" fontId="17" fillId="0" borderId="0" xfId="0" applyFont="1" applyAlignment="1" applyProtection="1">
      <alignment/>
      <protection locked="0"/>
    </xf>
    <xf numFmtId="15" fontId="17" fillId="0" borderId="0" xfId="0" applyFont="1" applyBorder="1" applyAlignment="1" applyProtection="1">
      <alignment/>
      <protection locked="0"/>
    </xf>
    <xf numFmtId="15" fontId="23" fillId="0" borderId="0" xfId="0" applyFont="1" applyAlignment="1" applyProtection="1">
      <alignment/>
      <protection locked="0"/>
    </xf>
    <xf numFmtId="177" fontId="17" fillId="0" borderId="0" xfId="34" applyNumberFormat="1" applyFont="1" applyFill="1" applyBorder="1" applyProtection="1">
      <alignment/>
      <protection locked="0"/>
    </xf>
    <xf numFmtId="177" fontId="18" fillId="2" borderId="0" xfId="34" applyNumberFormat="1" applyFont="1" applyFill="1" applyBorder="1" applyAlignment="1" applyProtection="1">
      <alignment/>
      <protection/>
    </xf>
    <xf numFmtId="179" fontId="22" fillId="0" borderId="0" xfId="0" applyNumberFormat="1" applyFont="1" applyAlignment="1" applyProtection="1">
      <alignment/>
      <protection locked="0"/>
    </xf>
    <xf numFmtId="177" fontId="22" fillId="0" borderId="0" xfId="0" applyNumberFormat="1" applyFont="1" applyAlignment="1" applyProtection="1">
      <alignment/>
      <protection locked="0"/>
    </xf>
    <xf numFmtId="177" fontId="22" fillId="0" borderId="0" xfId="0" applyNumberFormat="1" applyFont="1" applyBorder="1" applyAlignment="1" applyProtection="1">
      <alignment/>
      <protection locked="0"/>
    </xf>
    <xf numFmtId="1" fontId="18" fillId="2" borderId="0" xfId="24" applyNumberFormat="1" applyFont="1" applyFill="1" applyBorder="1" applyAlignment="1" applyProtection="1">
      <alignment vertical="top" wrapText="1"/>
      <protection locked="0"/>
    </xf>
    <xf numFmtId="177" fontId="17" fillId="0" borderId="0" xfId="34" applyNumberFormat="1" applyFont="1" applyFill="1" applyBorder="1" applyAlignment="1" applyProtection="1">
      <alignment/>
      <protection locked="0"/>
    </xf>
    <xf numFmtId="15" fontId="23" fillId="0" borderId="0" xfId="0" applyFont="1" applyFill="1" applyAlignment="1" applyProtection="1">
      <alignment/>
      <protection locked="0"/>
    </xf>
    <xf numFmtId="177" fontId="14" fillId="2" borderId="0" xfId="0" applyNumberFormat="1" applyFont="1" applyFill="1" applyBorder="1" applyAlignment="1" applyProtection="1">
      <alignment/>
      <protection locked="0"/>
    </xf>
    <xf numFmtId="177" fontId="18" fillId="2" borderId="0" xfId="34" applyNumberFormat="1" applyFont="1" applyFill="1" applyBorder="1" applyProtection="1">
      <alignment/>
      <protection locked="0"/>
    </xf>
    <xf numFmtId="15" fontId="14" fillId="0" borderId="0" xfId="0" applyFont="1" applyBorder="1" applyAlignment="1" applyProtection="1">
      <alignment/>
      <protection locked="0"/>
    </xf>
    <xf numFmtId="3" fontId="17" fillId="0" borderId="0" xfId="34" applyNumberFormat="1" applyFont="1" applyFill="1" applyBorder="1" applyProtection="1">
      <alignment/>
      <protection locked="0"/>
    </xf>
    <xf numFmtId="15" fontId="27" fillId="0" borderId="0" xfId="0" applyFont="1" applyAlignment="1" applyProtection="1">
      <alignment/>
      <protection locked="0"/>
    </xf>
    <xf numFmtId="179" fontId="22" fillId="0" borderId="0" xfId="0" applyNumberFormat="1" applyFont="1" applyFill="1" applyAlignment="1" applyProtection="1">
      <alignment/>
      <protection locked="0"/>
    </xf>
    <xf numFmtId="3" fontId="21" fillId="0" borderId="0" xfId="34" applyNumberFormat="1" applyFont="1" applyFill="1" applyBorder="1" applyProtection="1">
      <alignment/>
      <protection locked="0"/>
    </xf>
    <xf numFmtId="179" fontId="22" fillId="0" borderId="0" xfId="0" applyNumberFormat="1" applyFont="1" applyBorder="1" applyAlignment="1" applyProtection="1">
      <alignment/>
      <protection locked="0"/>
    </xf>
    <xf numFmtId="179" fontId="22" fillId="0" borderId="0" xfId="0" applyNumberFormat="1" applyFont="1" applyFill="1" applyBorder="1" applyAlignment="1" applyProtection="1">
      <alignment/>
      <protection locked="0"/>
    </xf>
    <xf numFmtId="172" fontId="16" fillId="0" borderId="0" xfId="34" applyNumberFormat="1" applyFont="1" applyBorder="1" applyProtection="1">
      <alignment/>
      <protection locked="0"/>
    </xf>
    <xf numFmtId="172" fontId="17" fillId="0" borderId="0" xfId="34" applyNumberFormat="1" applyFont="1" applyBorder="1" applyAlignment="1" applyProtection="1">
      <alignment horizontal="left"/>
      <protection locked="0"/>
    </xf>
    <xf numFmtId="172" fontId="17" fillId="0" borderId="0" xfId="34" applyNumberFormat="1" applyFont="1" applyBorder="1" applyProtection="1">
      <alignment/>
      <protection locked="0"/>
    </xf>
    <xf numFmtId="15" fontId="17" fillId="0" borderId="0" xfId="0" applyFont="1" applyFill="1" applyBorder="1" applyAlignment="1">
      <alignment/>
    </xf>
    <xf numFmtId="1" fontId="18" fillId="2" borderId="0" xfId="24" applyNumberFormat="1" applyFont="1" applyFill="1" applyBorder="1" applyAlignment="1" applyProtection="1" quotePrefix="1">
      <alignment horizontal="right" vertical="top"/>
      <protection locked="0"/>
    </xf>
    <xf numFmtId="172" fontId="18" fillId="0" borderId="0" xfId="34" applyNumberFormat="1" applyFont="1" applyFill="1" applyBorder="1" applyAlignment="1" applyProtection="1">
      <alignment horizontal="center" vertical="top"/>
      <protection locked="0"/>
    </xf>
    <xf numFmtId="1" fontId="18" fillId="2" borderId="0" xfId="0" applyNumberFormat="1" applyFont="1" applyFill="1" applyBorder="1" applyAlignment="1">
      <alignment vertical="center"/>
    </xf>
    <xf numFmtId="178" fontId="17" fillId="0" borderId="0" xfId="34" applyNumberFormat="1" applyFont="1" applyFill="1" applyBorder="1" applyProtection="1">
      <alignment/>
      <protection locked="0"/>
    </xf>
    <xf numFmtId="177" fontId="17" fillId="0" borderId="0" xfId="0" applyNumberFormat="1" applyFont="1" applyFill="1" applyBorder="1" applyAlignment="1" applyProtection="1">
      <alignment horizontal="right"/>
      <protection/>
    </xf>
    <xf numFmtId="177" fontId="26" fillId="0" borderId="0" xfId="34" applyNumberFormat="1" applyFont="1" applyFill="1" applyBorder="1" applyProtection="1">
      <alignment/>
      <protection locked="0"/>
    </xf>
    <xf numFmtId="177" fontId="18" fillId="2" borderId="0" xfId="34" applyNumberFormat="1" applyFont="1" applyFill="1" applyBorder="1" applyProtection="1">
      <alignment/>
      <protection/>
    </xf>
    <xf numFmtId="178" fontId="18" fillId="2" borderId="0" xfId="34" applyNumberFormat="1" applyFont="1" applyFill="1" applyBorder="1" applyProtection="1">
      <alignment/>
      <protection/>
    </xf>
    <xf numFmtId="177" fontId="18" fillId="0" borderId="0" xfId="0" applyNumberFormat="1" applyFont="1" applyFill="1" applyBorder="1" applyAlignment="1" applyProtection="1">
      <alignment horizontal="right"/>
      <protection/>
    </xf>
    <xf numFmtId="172" fontId="14" fillId="0" borderId="0" xfId="34" applyNumberFormat="1" applyFont="1" applyBorder="1" applyProtection="1">
      <alignment/>
      <protection/>
    </xf>
    <xf numFmtId="172" fontId="21" fillId="0" borderId="0" xfId="34" applyNumberFormat="1" applyFont="1" applyFill="1" applyBorder="1" applyProtection="1">
      <alignment/>
      <protection locked="0"/>
    </xf>
    <xf numFmtId="15" fontId="20" fillId="4" borderId="0" xfId="0" applyFont="1" applyFill="1" applyBorder="1" applyAlignment="1" applyProtection="1">
      <alignment/>
      <protection locked="0"/>
    </xf>
    <xf numFmtId="179" fontId="20" fillId="4" borderId="0" xfId="0" applyNumberFormat="1" applyFont="1" applyFill="1" applyBorder="1" applyAlignment="1" applyProtection="1">
      <alignment/>
      <protection locked="0"/>
    </xf>
    <xf numFmtId="179" fontId="20" fillId="0" borderId="0" xfId="0" applyNumberFormat="1" applyFont="1" applyFill="1" applyBorder="1" applyAlignment="1" applyProtection="1">
      <alignment/>
      <protection locked="0"/>
    </xf>
    <xf numFmtId="172" fontId="28" fillId="0" borderId="0" xfId="34" applyNumberFormat="1" applyFont="1" applyBorder="1" applyAlignment="1" applyProtection="1">
      <alignment horizontal="left"/>
      <protection/>
    </xf>
    <xf numFmtId="15" fontId="17" fillId="2" borderId="0" xfId="0" applyFont="1" applyFill="1" applyBorder="1" applyAlignment="1">
      <alignment horizontal="right" vertical="center" wrapText="1"/>
    </xf>
    <xf numFmtId="172" fontId="18" fillId="2" borderId="0" xfId="34" applyNumberFormat="1" applyFont="1" applyFill="1" applyBorder="1" applyAlignment="1" applyProtection="1">
      <alignment horizontal="right" vertical="center"/>
      <protection locked="0"/>
    </xf>
    <xf numFmtId="179" fontId="18" fillId="2" borderId="0" xfId="34" applyNumberFormat="1" applyFont="1" applyFill="1" applyBorder="1" applyAlignment="1" applyProtection="1">
      <alignment horizontal="right" vertical="center"/>
      <protection locked="0"/>
    </xf>
    <xf numFmtId="179" fontId="18" fillId="0" borderId="0" xfId="34" applyNumberFormat="1" applyFont="1" applyFill="1" applyBorder="1" applyAlignment="1" applyProtection="1">
      <alignment horizontal="right" vertical="center"/>
      <protection locked="0"/>
    </xf>
    <xf numFmtId="178" fontId="17" fillId="0" borderId="0" xfId="34" applyNumberFormat="1" applyFont="1" applyFill="1" applyBorder="1" applyAlignment="1" applyProtection="1">
      <alignment/>
      <protection locked="0"/>
    </xf>
    <xf numFmtId="15" fontId="22" fillId="0" borderId="0" xfId="0" applyFont="1" applyAlignment="1" applyProtection="1">
      <alignment/>
      <protection locked="0"/>
    </xf>
    <xf numFmtId="177" fontId="17" fillId="0" borderId="0" xfId="0" applyNumberFormat="1" applyFont="1" applyAlignment="1" applyProtection="1">
      <alignment/>
      <protection locked="0"/>
    </xf>
    <xf numFmtId="178" fontId="17" fillId="0" borderId="0" xfId="0" applyNumberFormat="1" applyFont="1" applyAlignment="1" applyProtection="1">
      <alignment/>
      <protection locked="0"/>
    </xf>
    <xf numFmtId="177" fontId="18" fillId="0" borderId="0" xfId="34" applyNumberFormat="1" applyFont="1" applyFill="1" applyBorder="1" applyProtection="1">
      <alignment/>
      <protection/>
    </xf>
    <xf numFmtId="172" fontId="17" fillId="0" borderId="0" xfId="34" applyNumberFormat="1" applyFont="1" applyFill="1" applyBorder="1" applyAlignment="1" applyProtection="1">
      <alignment/>
      <protection/>
    </xf>
    <xf numFmtId="177" fontId="17" fillId="0" borderId="0" xfId="0" applyNumberFormat="1" applyFont="1" applyFill="1" applyBorder="1" applyAlignment="1" applyProtection="1">
      <alignment/>
      <protection/>
    </xf>
    <xf numFmtId="15" fontId="9" fillId="0" borderId="0" xfId="29" applyFont="1" applyProtection="1">
      <alignment/>
      <protection locked="0"/>
    </xf>
    <xf numFmtId="15" fontId="25" fillId="0" borderId="0" xfId="29" applyFont="1" applyProtection="1">
      <alignment/>
      <protection locked="0"/>
    </xf>
    <xf numFmtId="15" fontId="22" fillId="0" borderId="0" xfId="29" applyFont="1" applyProtection="1">
      <alignment/>
      <protection locked="0"/>
    </xf>
    <xf numFmtId="15" fontId="27" fillId="0" borderId="0" xfId="29" applyFont="1" applyProtection="1">
      <alignment/>
      <protection locked="0"/>
    </xf>
    <xf numFmtId="15" fontId="22" fillId="0" borderId="0" xfId="29" applyFont="1" applyBorder="1" applyProtection="1">
      <alignment/>
      <protection locked="0"/>
    </xf>
    <xf numFmtId="15" fontId="17" fillId="0" borderId="0" xfId="29" applyFont="1" applyProtection="1">
      <alignment/>
      <protection locked="0"/>
    </xf>
    <xf numFmtId="172" fontId="23" fillId="2" borderId="0" xfId="34" applyNumberFormat="1" applyFont="1" applyFill="1" applyBorder="1" applyAlignment="1" applyProtection="1">
      <alignment horizontal="left" vertical="top"/>
      <protection/>
    </xf>
    <xf numFmtId="15" fontId="23" fillId="2" borderId="0" xfId="31" applyNumberFormat="1" applyFont="1" applyFill="1" applyBorder="1" applyAlignment="1">
      <alignment horizontal="right" vertical="top" wrapText="1"/>
      <protection/>
    </xf>
    <xf numFmtId="0" fontId="23" fillId="2" borderId="0" xfId="31" applyFont="1" applyFill="1" applyBorder="1" applyAlignment="1">
      <alignment horizontal="right" vertical="top" wrapText="1"/>
      <protection/>
    </xf>
    <xf numFmtId="0" fontId="23" fillId="2" borderId="0" xfId="31" applyFont="1" applyFill="1" applyBorder="1" applyAlignment="1">
      <alignment horizontal="right" vertical="top"/>
      <protection/>
    </xf>
    <xf numFmtId="15" fontId="23" fillId="0" borderId="0" xfId="29" applyFont="1" applyProtection="1">
      <alignment/>
      <protection locked="0"/>
    </xf>
    <xf numFmtId="172" fontId="23" fillId="2" borderId="0" xfId="34" applyNumberFormat="1" applyFont="1" applyFill="1" applyBorder="1" applyProtection="1">
      <alignment/>
      <protection/>
    </xf>
    <xf numFmtId="177" fontId="23" fillId="2" borderId="0" xfId="34" applyNumberFormat="1" applyFont="1" applyFill="1" applyBorder="1" applyProtection="1">
      <alignment/>
      <protection/>
    </xf>
    <xf numFmtId="15" fontId="17" fillId="0" borderId="0" xfId="29" applyFont="1" applyBorder="1" applyProtection="1">
      <alignment/>
      <protection locked="0"/>
    </xf>
    <xf numFmtId="15" fontId="20" fillId="4" borderId="0" xfId="29" applyFont="1" applyFill="1" applyBorder="1" applyProtection="1">
      <alignment/>
      <protection locked="0"/>
    </xf>
    <xf numFmtId="15" fontId="17" fillId="4" borderId="0" xfId="29" applyFont="1" applyFill="1" applyBorder="1" applyProtection="1">
      <alignment/>
      <protection locked="0"/>
    </xf>
    <xf numFmtId="0" fontId="17" fillId="0" borderId="0" xfId="36" applyFont="1" applyBorder="1" applyAlignment="1">
      <alignment horizontal="right"/>
      <protection/>
    </xf>
    <xf numFmtId="172" fontId="22" fillId="0" borderId="0" xfId="34" applyNumberFormat="1" applyFont="1" applyFill="1" applyBorder="1" applyAlignment="1" applyProtection="1">
      <alignment horizontal="left"/>
      <protection/>
    </xf>
    <xf numFmtId="177" fontId="25" fillId="0" borderId="0" xfId="34" applyNumberFormat="1" applyFont="1" applyFill="1" applyBorder="1" applyProtection="1">
      <alignment/>
      <protection locked="0"/>
    </xf>
    <xf numFmtId="172" fontId="22" fillId="0" borderId="0" xfId="34" applyNumberFormat="1" applyFont="1" applyBorder="1" applyProtection="1">
      <alignment/>
      <protection/>
    </xf>
    <xf numFmtId="172" fontId="25" fillId="0" borderId="0" xfId="34" applyNumberFormat="1" applyFont="1" applyFill="1" applyBorder="1" applyProtection="1">
      <alignment/>
      <protection locked="0"/>
    </xf>
    <xf numFmtId="172" fontId="22" fillId="0" borderId="0" xfId="34" applyNumberFormat="1" applyFont="1" applyBorder="1" applyAlignment="1" applyProtection="1">
      <alignment horizontal="left"/>
      <protection/>
    </xf>
    <xf numFmtId="15" fontId="13" fillId="0" borderId="0" xfId="29" applyFont="1" applyProtection="1">
      <alignment/>
      <protection locked="0"/>
    </xf>
    <xf numFmtId="15" fontId="9" fillId="0" borderId="0" xfId="29" applyFont="1" applyProtection="1">
      <alignment/>
      <protection/>
    </xf>
    <xf numFmtId="172" fontId="29" fillId="0" borderId="0" xfId="34" applyNumberFormat="1" applyFont="1" applyBorder="1" applyAlignment="1" applyProtection="1">
      <alignment horizontal="left"/>
      <protection locked="0"/>
    </xf>
    <xf numFmtId="0" fontId="18" fillId="2" borderId="0" xfId="31" applyFont="1" applyFill="1" applyBorder="1" applyAlignment="1">
      <alignment horizontal="left" vertical="top"/>
      <protection/>
    </xf>
    <xf numFmtId="15" fontId="18" fillId="2" borderId="0" xfId="31" applyNumberFormat="1" applyFont="1" applyFill="1" applyBorder="1" applyAlignment="1">
      <alignment horizontal="right" vertical="top" wrapText="1"/>
      <protection/>
    </xf>
    <xf numFmtId="0" fontId="18" fillId="2" borderId="0" xfId="31" applyFont="1" applyFill="1" applyBorder="1" applyAlignment="1">
      <alignment horizontal="right" vertical="top" wrapText="1"/>
      <protection/>
    </xf>
    <xf numFmtId="0" fontId="18" fillId="2" borderId="0" xfId="31" applyFont="1" applyFill="1" applyBorder="1" applyAlignment="1">
      <alignment horizontal="right" vertical="top"/>
      <protection/>
    </xf>
    <xf numFmtId="15" fontId="7" fillId="0" borderId="0" xfId="29" applyFont="1" applyProtection="1">
      <alignment/>
      <protection locked="0"/>
    </xf>
    <xf numFmtId="15" fontId="31" fillId="0" borderId="0" xfId="29" applyFont="1" applyProtection="1">
      <alignment/>
      <protection locked="0"/>
    </xf>
    <xf numFmtId="15" fontId="9" fillId="0" borderId="0" xfId="29" applyFont="1" applyFill="1" applyBorder="1" applyProtection="1">
      <alignment/>
      <protection locked="0"/>
    </xf>
    <xf numFmtId="15" fontId="30" fillId="0" borderId="0" xfId="29" applyFont="1" applyFill="1" applyBorder="1" applyProtection="1">
      <alignment/>
      <protection locked="0"/>
    </xf>
    <xf numFmtId="0" fontId="29" fillId="0" borderId="0" xfId="36" applyFont="1" applyBorder="1" applyAlignment="1">
      <alignment horizontal="right"/>
      <protection/>
    </xf>
    <xf numFmtId="15" fontId="31" fillId="0" borderId="0" xfId="29" applyFont="1" applyBorder="1" applyProtection="1">
      <alignment/>
      <protection locked="0"/>
    </xf>
    <xf numFmtId="15" fontId="31" fillId="0" borderId="0" xfId="29" applyFont="1" applyBorder="1" applyProtection="1">
      <alignment/>
      <protection locked="0"/>
    </xf>
    <xf numFmtId="15" fontId="31" fillId="0" borderId="0" xfId="29" applyFont="1" applyFill="1" applyBorder="1" applyProtection="1">
      <alignment/>
      <protection locked="0"/>
    </xf>
    <xf numFmtId="172" fontId="32" fillId="2" borderId="0" xfId="34" applyNumberFormat="1" applyFont="1" applyFill="1" applyBorder="1" applyProtection="1">
      <alignment/>
      <protection/>
    </xf>
    <xf numFmtId="177" fontId="32" fillId="2" borderId="0" xfId="34" applyNumberFormat="1" applyFont="1" applyFill="1" applyBorder="1" applyAlignment="1" applyProtection="1">
      <alignment/>
      <protection/>
    </xf>
    <xf numFmtId="3" fontId="32" fillId="0" borderId="0" xfId="34" applyNumberFormat="1" applyFont="1" applyFill="1" applyBorder="1" applyAlignment="1" applyProtection="1">
      <alignment/>
      <protection locked="0"/>
    </xf>
    <xf numFmtId="172" fontId="32" fillId="0" borderId="0" xfId="34" applyNumberFormat="1" applyFont="1" applyFill="1" applyBorder="1" applyAlignment="1" applyProtection="1">
      <alignment/>
      <protection locked="0"/>
    </xf>
    <xf numFmtId="172" fontId="32" fillId="0" borderId="0" xfId="34" applyNumberFormat="1" applyFont="1" applyFill="1" applyBorder="1" applyProtection="1">
      <alignment/>
      <protection/>
    </xf>
    <xf numFmtId="3" fontId="32" fillId="0" borderId="0" xfId="34" applyNumberFormat="1" applyFont="1" applyFill="1" applyBorder="1" applyAlignment="1" applyProtection="1">
      <alignment/>
      <protection/>
    </xf>
    <xf numFmtId="15" fontId="32" fillId="0" borderId="0" xfId="29" applyFont="1" applyFill="1" applyBorder="1" applyProtection="1">
      <alignment/>
      <protection locked="0"/>
    </xf>
    <xf numFmtId="170" fontId="11" fillId="0" borderId="0" xfId="42" applyFont="1" applyAlignment="1" applyProtection="1">
      <alignment horizontal="center"/>
      <protection locked="0"/>
    </xf>
    <xf numFmtId="15" fontId="9" fillId="0" borderId="0" xfId="37" applyFont="1" applyBorder="1" applyProtection="1">
      <alignment/>
      <protection locked="0"/>
    </xf>
    <xf numFmtId="15" fontId="9" fillId="0" borderId="0" xfId="37" applyFont="1" applyProtection="1">
      <alignment/>
      <protection locked="0"/>
    </xf>
    <xf numFmtId="15" fontId="19" fillId="0" borderId="0" xfId="37" applyFont="1" applyFill="1" applyBorder="1" applyAlignment="1" applyProtection="1">
      <alignment horizontal="center" vertical="center"/>
      <protection locked="0"/>
    </xf>
    <xf numFmtId="170" fontId="11" fillId="0" borderId="0" xfId="42" applyFont="1" applyFill="1" applyBorder="1" applyAlignment="1" applyProtection="1">
      <alignment horizontal="center"/>
      <protection locked="0"/>
    </xf>
    <xf numFmtId="15" fontId="11" fillId="0" borderId="0" xfId="37" applyFont="1" applyBorder="1" applyProtection="1">
      <alignment/>
      <protection locked="0"/>
    </xf>
    <xf numFmtId="15" fontId="12" fillId="0" borderId="0" xfId="37" applyFont="1" applyBorder="1" applyProtection="1">
      <alignment/>
      <protection locked="0"/>
    </xf>
    <xf numFmtId="15" fontId="13" fillId="0" borderId="0" xfId="37" applyFont="1" applyProtection="1">
      <alignment/>
      <protection locked="0"/>
    </xf>
    <xf numFmtId="15" fontId="9" fillId="0" borderId="0" xfId="37" applyFont="1" applyFill="1" applyBorder="1" applyProtection="1">
      <alignment/>
      <protection locked="0"/>
    </xf>
    <xf numFmtId="15" fontId="12" fillId="0" borderId="0" xfId="37" applyFont="1" applyBorder="1" applyAlignment="1" applyProtection="1" quotePrefix="1">
      <alignment horizontal="center"/>
      <protection locked="0"/>
    </xf>
    <xf numFmtId="14" fontId="18" fillId="3" borderId="0" xfId="32" applyNumberFormat="1" applyFont="1" applyFill="1" applyBorder="1" applyAlignment="1" quotePrefix="1">
      <alignment horizontal="right" vertical="top"/>
      <protection/>
    </xf>
    <xf numFmtId="0" fontId="18" fillId="3" borderId="0" xfId="32" applyNumberFormat="1" applyFont="1" applyFill="1" applyBorder="1" applyAlignment="1" quotePrefix="1">
      <alignment horizontal="right" vertical="top"/>
      <protection/>
    </xf>
    <xf numFmtId="0" fontId="18" fillId="0" borderId="0" xfId="37" applyNumberFormat="1" applyFont="1" applyFill="1" applyBorder="1" applyAlignment="1">
      <alignment horizontal="center" vertical="center" wrapText="1"/>
      <protection/>
    </xf>
    <xf numFmtId="14" fontId="17" fillId="3" borderId="0" xfId="32" applyNumberFormat="1" applyFont="1" applyFill="1" applyBorder="1" applyAlignment="1">
      <alignment horizontal="right" vertical="center"/>
      <protection/>
    </xf>
    <xf numFmtId="0" fontId="18" fillId="3" borderId="0" xfId="32" applyFont="1" applyFill="1" applyBorder="1" applyAlignment="1">
      <alignment horizontal="right" vertical="center"/>
      <protection/>
    </xf>
    <xf numFmtId="15" fontId="18" fillId="0" borderId="0" xfId="37" applyFont="1" applyFill="1" applyBorder="1" applyAlignment="1">
      <alignment horizontal="right" vertical="center"/>
      <protection/>
    </xf>
    <xf numFmtId="178" fontId="17" fillId="0" borderId="0" xfId="34" applyNumberFormat="1" applyFont="1" applyBorder="1" applyAlignment="1" applyProtection="1">
      <alignment/>
      <protection locked="0"/>
    </xf>
    <xf numFmtId="15" fontId="17" fillId="0" borderId="0" xfId="37" applyFont="1" applyProtection="1">
      <alignment/>
      <protection locked="0"/>
    </xf>
    <xf numFmtId="15" fontId="22" fillId="0" borderId="0" xfId="37" applyFont="1" applyProtection="1">
      <alignment/>
      <protection locked="0"/>
    </xf>
    <xf numFmtId="178" fontId="23" fillId="0" borderId="0" xfId="34" applyNumberFormat="1" applyFont="1" applyBorder="1" applyAlignment="1" applyProtection="1">
      <alignment/>
      <protection locked="0"/>
    </xf>
    <xf numFmtId="177" fontId="23" fillId="0" borderId="0" xfId="34" applyNumberFormat="1" applyFont="1" applyFill="1" applyBorder="1" applyAlignment="1" applyProtection="1">
      <alignment/>
      <protection locked="0"/>
    </xf>
    <xf numFmtId="177" fontId="17" fillId="0" borderId="0" xfId="34" applyNumberFormat="1" applyFont="1" applyBorder="1" applyAlignment="1" applyProtection="1">
      <alignment horizontal="right"/>
      <protection locked="0"/>
    </xf>
    <xf numFmtId="177" fontId="18" fillId="0" borderId="0" xfId="34" applyNumberFormat="1" applyFont="1" applyFill="1" applyBorder="1" applyAlignment="1" applyProtection="1">
      <alignment/>
      <protection locked="0"/>
    </xf>
    <xf numFmtId="0" fontId="18" fillId="3" borderId="0" xfId="32" applyNumberFormat="1" applyFont="1" applyFill="1" applyBorder="1" applyAlignment="1">
      <alignment horizontal="center" vertical="top"/>
      <protection/>
    </xf>
    <xf numFmtId="0" fontId="17" fillId="3" borderId="0" xfId="32" applyFont="1" applyFill="1" applyBorder="1" applyAlignment="1">
      <alignment horizontal="right" vertical="top" wrapText="1"/>
      <protection/>
    </xf>
    <xf numFmtId="15" fontId="23" fillId="0" borderId="0" xfId="37" applyFont="1" applyProtection="1">
      <alignment/>
      <protection locked="0"/>
    </xf>
    <xf numFmtId="15" fontId="18" fillId="0" borderId="0" xfId="37" applyFont="1" applyProtection="1">
      <alignment/>
      <protection locked="0"/>
    </xf>
    <xf numFmtId="15" fontId="17" fillId="0" borderId="0" xfId="37" applyFont="1" applyFill="1" applyBorder="1" applyProtection="1">
      <alignment/>
      <protection locked="0"/>
    </xf>
    <xf numFmtId="15" fontId="9" fillId="0" borderId="0" xfId="37" applyFont="1" applyFill="1" applyBorder="1" applyAlignment="1">
      <alignment/>
      <protection/>
    </xf>
    <xf numFmtId="15" fontId="9" fillId="0" borderId="0" xfId="37" applyFont="1" applyFill="1" applyProtection="1">
      <alignment/>
      <protection locked="0"/>
    </xf>
    <xf numFmtId="172" fontId="15" fillId="0" borderId="0" xfId="34" applyNumberFormat="1" applyFont="1" applyAlignment="1" applyProtection="1">
      <alignment horizontal="center"/>
      <protection/>
    </xf>
    <xf numFmtId="15" fontId="22" fillId="0" borderId="0" xfId="37" applyFont="1" applyBorder="1" applyProtection="1">
      <alignment/>
      <protection locked="0"/>
    </xf>
    <xf numFmtId="15" fontId="17" fillId="0" borderId="0" xfId="37" applyFont="1" applyBorder="1" applyProtection="1">
      <alignment/>
      <protection locked="0"/>
    </xf>
    <xf numFmtId="1" fontId="18" fillId="2" borderId="0" xfId="32" applyNumberFormat="1" applyFont="1" applyFill="1" applyBorder="1" applyAlignment="1">
      <alignment vertical="center"/>
      <protection/>
    </xf>
    <xf numFmtId="177" fontId="17" fillId="0" borderId="0" xfId="37" applyNumberFormat="1" applyFont="1" applyProtection="1">
      <alignment/>
      <protection locked="0"/>
    </xf>
    <xf numFmtId="178" fontId="17" fillId="0" borderId="0" xfId="37" applyNumberFormat="1" applyFont="1" applyFill="1" applyBorder="1" applyAlignment="1" applyProtection="1">
      <alignment horizontal="right"/>
      <protection/>
    </xf>
    <xf numFmtId="15" fontId="17" fillId="4" borderId="0" xfId="37" applyFont="1" applyFill="1" applyProtection="1">
      <alignment/>
      <protection locked="0"/>
    </xf>
    <xf numFmtId="15" fontId="20" fillId="4" borderId="0" xfId="37" applyFont="1" applyFill="1" applyBorder="1" applyProtection="1">
      <alignment/>
      <protection locked="0"/>
    </xf>
    <xf numFmtId="15" fontId="17" fillId="4" borderId="0" xfId="37" applyFont="1" applyFill="1" applyBorder="1" applyProtection="1">
      <alignment/>
      <protection locked="0"/>
    </xf>
    <xf numFmtId="0" fontId="17" fillId="2" borderId="0" xfId="32" applyFont="1" applyFill="1" applyBorder="1" applyAlignment="1">
      <alignment horizontal="right" vertical="center" wrapText="1"/>
      <protection/>
    </xf>
    <xf numFmtId="3" fontId="18" fillId="2" borderId="0" xfId="34" applyNumberFormat="1" applyFont="1" applyFill="1" applyBorder="1" applyProtection="1">
      <alignment/>
      <protection/>
    </xf>
    <xf numFmtId="172" fontId="36" fillId="0" borderId="0" xfId="34" applyNumberFormat="1" applyFont="1" applyBorder="1" applyAlignment="1" applyProtection="1">
      <alignment horizontal="left"/>
      <protection/>
    </xf>
    <xf numFmtId="0" fontId="38" fillId="0" borderId="1" xfId="30" applyFont="1" applyFill="1" applyBorder="1" applyAlignment="1">
      <alignment horizontal="centerContinuous" vertical="top"/>
      <protection/>
    </xf>
    <xf numFmtId="0" fontId="39" fillId="0" borderId="0" xfId="30" applyFont="1" applyFill="1" applyBorder="1" applyAlignment="1">
      <alignment horizontal="center" vertical="top"/>
      <protection/>
    </xf>
    <xf numFmtId="0" fontId="37" fillId="0" borderId="0" xfId="30" applyFont="1" applyAlignment="1">
      <alignment/>
      <protection/>
    </xf>
    <xf numFmtId="174" fontId="18" fillId="2" borderId="0" xfId="34" applyNumberFormat="1" applyFont="1" applyFill="1" applyBorder="1" applyAlignment="1" applyProtection="1">
      <alignment/>
      <protection/>
    </xf>
    <xf numFmtId="174" fontId="18" fillId="2" borderId="0" xfId="34" applyNumberFormat="1" applyFont="1" applyFill="1" applyBorder="1" applyProtection="1">
      <alignment/>
      <protection/>
    </xf>
    <xf numFmtId="0" fontId="37" fillId="0" borderId="1" xfId="30" applyFont="1" applyFill="1" applyBorder="1" applyAlignment="1">
      <alignment vertical="top"/>
      <protection/>
    </xf>
    <xf numFmtId="0" fontId="37" fillId="0" borderId="0" xfId="30" applyFont="1" applyFill="1" applyBorder="1" applyAlignment="1">
      <alignment vertical="top" wrapText="1"/>
      <protection/>
    </xf>
    <xf numFmtId="0" fontId="38" fillId="5" borderId="0" xfId="30" applyFont="1" applyFill="1" applyBorder="1" applyAlignment="1">
      <alignment horizontal="right" vertical="top" wrapText="1"/>
      <protection/>
    </xf>
    <xf numFmtId="0" fontId="38" fillId="0" borderId="0" xfId="30" applyFont="1" applyFill="1" applyBorder="1" applyAlignment="1">
      <alignment horizontal="right" vertical="top" wrapText="1"/>
      <protection/>
    </xf>
    <xf numFmtId="0" fontId="39" fillId="0" borderId="0" xfId="30" applyFont="1" applyFill="1" applyBorder="1" applyAlignment="1">
      <alignment horizontal="right" vertical="top"/>
      <protection/>
    </xf>
    <xf numFmtId="0" fontId="37" fillId="0" borderId="2" xfId="30" applyFont="1" applyFill="1" applyBorder="1" applyAlignment="1">
      <alignment vertical="top" wrapText="1"/>
      <protection/>
    </xf>
    <xf numFmtId="0" fontId="39" fillId="0" borderId="0" xfId="30" applyFont="1" applyFill="1" applyBorder="1" applyAlignment="1">
      <alignment horizontal="right" vertical="top" wrapText="1"/>
      <protection/>
    </xf>
    <xf numFmtId="0" fontId="37" fillId="0" borderId="0" xfId="30" applyFont="1" applyAlignment="1">
      <alignment wrapText="1"/>
      <protection/>
    </xf>
    <xf numFmtId="0" fontId="37" fillId="0" borderId="0" xfId="30" applyFont="1" applyFill="1" applyBorder="1" applyAlignment="1">
      <alignment/>
      <protection/>
    </xf>
    <xf numFmtId="181" fontId="37" fillId="5" borderId="0" xfId="25" applyNumberFormat="1" applyFont="1" applyFill="1" applyBorder="1" applyAlignment="1">
      <alignment/>
    </xf>
    <xf numFmtId="181" fontId="37" fillId="5" borderId="0" xfId="25" applyNumberFormat="1" applyFont="1" applyFill="1" applyBorder="1" applyAlignment="1" applyProtection="1">
      <alignment/>
      <protection locked="0"/>
    </xf>
    <xf numFmtId="181" fontId="37" fillId="0" borderId="0" xfId="25" applyNumberFormat="1" applyFont="1" applyFill="1" applyBorder="1" applyAlignment="1" applyProtection="1">
      <alignment/>
      <protection locked="0"/>
    </xf>
    <xf numFmtId="0" fontId="40" fillId="0" borderId="0" xfId="30" applyFont="1" applyAlignment="1">
      <alignment/>
      <protection/>
    </xf>
    <xf numFmtId="181" fontId="37" fillId="0" borderId="0" xfId="25" applyNumberFormat="1" applyFont="1" applyFill="1" applyAlignment="1" applyProtection="1">
      <alignment/>
      <protection locked="0"/>
    </xf>
    <xf numFmtId="0" fontId="37" fillId="0" borderId="3" xfId="30" applyFont="1" applyFill="1" applyBorder="1" applyAlignment="1">
      <alignment/>
      <protection/>
    </xf>
    <xf numFmtId="0" fontId="41" fillId="0" borderId="0" xfId="30" applyFont="1" applyFill="1" applyBorder="1" applyAlignment="1">
      <alignment/>
      <protection/>
    </xf>
    <xf numFmtId="181" fontId="39" fillId="5" borderId="4" xfId="25" applyNumberFormat="1" applyFont="1" applyFill="1" applyBorder="1" applyAlignment="1">
      <alignment/>
    </xf>
    <xf numFmtId="181" fontId="39" fillId="0" borderId="4" xfId="25" applyNumberFormat="1" applyFont="1" applyFill="1" applyBorder="1" applyAlignment="1" applyProtection="1">
      <alignment/>
      <protection locked="0"/>
    </xf>
    <xf numFmtId="181" fontId="42" fillId="0" borderId="0" xfId="25" applyNumberFormat="1" applyFont="1" applyFill="1" applyBorder="1" applyAlignment="1" applyProtection="1">
      <alignment/>
      <protection locked="0"/>
    </xf>
    <xf numFmtId="0" fontId="42" fillId="0" borderId="0" xfId="30" applyFont="1" applyAlignment="1">
      <alignment/>
      <protection/>
    </xf>
    <xf numFmtId="0" fontId="37" fillId="0" borderId="5" xfId="30" applyFont="1" applyFill="1" applyBorder="1" applyAlignment="1">
      <alignment/>
      <protection/>
    </xf>
    <xf numFmtId="181" fontId="37" fillId="5" borderId="0" xfId="25" applyNumberFormat="1" applyFont="1" applyFill="1" applyAlignment="1" applyProtection="1">
      <alignment/>
      <protection locked="0"/>
    </xf>
    <xf numFmtId="181" fontId="43" fillId="0" borderId="0" xfId="25" applyNumberFormat="1" applyFont="1" applyFill="1" applyBorder="1" applyAlignment="1" applyProtection="1">
      <alignment/>
      <protection locked="0"/>
    </xf>
    <xf numFmtId="0" fontId="43" fillId="0" borderId="0" xfId="30" applyFont="1" applyAlignment="1">
      <alignment/>
      <protection/>
    </xf>
    <xf numFmtId="181" fontId="37" fillId="5" borderId="3" xfId="25" applyNumberFormat="1" applyFont="1" applyFill="1" applyBorder="1" applyAlignment="1">
      <alignment/>
    </xf>
    <xf numFmtId="181" fontId="37" fillId="5" borderId="3" xfId="25" applyNumberFormat="1" applyFont="1" applyFill="1" applyBorder="1" applyAlignment="1" applyProtection="1">
      <alignment/>
      <protection locked="0"/>
    </xf>
    <xf numFmtId="181" fontId="37" fillId="0" borderId="3" xfId="25" applyNumberFormat="1" applyFont="1" applyFill="1" applyBorder="1" applyAlignment="1" applyProtection="1">
      <alignment/>
      <protection locked="0"/>
    </xf>
    <xf numFmtId="0" fontId="41" fillId="0" borderId="6" xfId="30" applyFont="1" applyFill="1" applyBorder="1" applyAlignment="1">
      <alignment/>
      <protection/>
    </xf>
    <xf numFmtId="181" fontId="39" fillId="5" borderId="6" xfId="25" applyNumberFormat="1" applyFont="1" applyFill="1" applyBorder="1" applyAlignment="1">
      <alignment/>
    </xf>
    <xf numFmtId="181" fontId="39" fillId="0" borderId="6" xfId="25" applyNumberFormat="1" applyFont="1" applyFill="1" applyBorder="1" applyAlignment="1" applyProtection="1">
      <alignment/>
      <protection locked="0"/>
    </xf>
    <xf numFmtId="0" fontId="43" fillId="0" borderId="0" xfId="30" applyFont="1">
      <alignment/>
      <protection/>
    </xf>
    <xf numFmtId="181" fontId="44" fillId="0" borderId="0" xfId="25" applyNumberFormat="1" applyFont="1" applyFill="1" applyBorder="1" applyAlignment="1" applyProtection="1">
      <alignment/>
      <protection locked="0"/>
    </xf>
    <xf numFmtId="0" fontId="44" fillId="0" borderId="0" xfId="30" applyFont="1" applyAlignment="1">
      <alignment/>
      <protection/>
    </xf>
    <xf numFmtId="0" fontId="43" fillId="0" borderId="0" xfId="30" applyFont="1" applyFill="1" applyBorder="1" applyAlignment="1">
      <alignment horizontal="left"/>
      <protection/>
    </xf>
    <xf numFmtId="181" fontId="39" fillId="0" borderId="0" xfId="25" applyNumberFormat="1" applyFont="1" applyFill="1" applyBorder="1" applyAlignment="1" applyProtection="1">
      <alignment/>
      <protection locked="0"/>
    </xf>
    <xf numFmtId="0" fontId="39" fillId="0" borderId="0" xfId="30" applyFont="1" applyAlignment="1">
      <alignment/>
      <protection/>
    </xf>
    <xf numFmtId="0" fontId="39" fillId="0" borderId="0" xfId="30" applyFont="1" applyFill="1" applyBorder="1" applyAlignment="1">
      <alignment wrapText="1"/>
      <protection/>
    </xf>
    <xf numFmtId="181" fontId="39" fillId="0" borderId="0" xfId="25" applyNumberFormat="1" applyFont="1" applyFill="1" applyBorder="1" applyAlignment="1">
      <alignment/>
    </xf>
    <xf numFmtId="0" fontId="37" fillId="0" borderId="0" xfId="30" applyFont="1" applyFill="1" applyBorder="1" applyAlignment="1">
      <alignment wrapText="1"/>
      <protection/>
    </xf>
    <xf numFmtId="181" fontId="37" fillId="0" borderId="0" xfId="25" applyNumberFormat="1" applyFont="1" applyFill="1" applyBorder="1" applyAlignment="1">
      <alignment/>
    </xf>
    <xf numFmtId="181" fontId="37" fillId="0" borderId="0" xfId="25" applyNumberFormat="1" applyFont="1" applyFill="1" applyBorder="1" applyAlignment="1" applyProtection="1">
      <alignment horizontal="right"/>
      <protection locked="0"/>
    </xf>
    <xf numFmtId="0" fontId="37" fillId="0" borderId="0" xfId="30" applyFont="1" applyFill="1" applyBorder="1" applyAlignment="1" applyProtection="1">
      <alignment vertical="top"/>
      <protection locked="0"/>
    </xf>
    <xf numFmtId="0" fontId="37" fillId="0" borderId="0" xfId="30" applyFont="1" applyAlignment="1" applyProtection="1">
      <alignment vertical="top"/>
      <protection locked="0"/>
    </xf>
    <xf numFmtId="0" fontId="37" fillId="0" borderId="0" xfId="30" applyFont="1" applyFill="1" applyAlignment="1" applyProtection="1">
      <alignment vertical="top"/>
      <protection locked="0"/>
    </xf>
    <xf numFmtId="0" fontId="38" fillId="0" borderId="0" xfId="30" applyFont="1" applyFill="1" applyBorder="1" applyAlignment="1" applyProtection="1">
      <alignment vertical="top"/>
      <protection locked="0"/>
    </xf>
    <xf numFmtId="0" fontId="38" fillId="0" borderId="0" xfId="30" applyFont="1" applyAlignment="1" applyProtection="1">
      <alignment vertical="top"/>
      <protection locked="0"/>
    </xf>
    <xf numFmtId="0" fontId="39" fillId="0" borderId="0" xfId="30" applyFont="1" applyFill="1" applyBorder="1" applyAlignment="1" applyProtection="1">
      <alignment vertical="top"/>
      <protection locked="0"/>
    </xf>
    <xf numFmtId="0" fontId="45" fillId="0" borderId="0" xfId="30" applyFont="1" applyAlignment="1">
      <alignment/>
      <protection/>
    </xf>
    <xf numFmtId="0" fontId="38" fillId="0" borderId="0" xfId="30" applyFont="1" applyFill="1" applyAlignment="1" applyProtection="1">
      <alignment vertical="top"/>
      <protection locked="0"/>
    </xf>
    <xf numFmtId="0" fontId="46" fillId="0" borderId="0" xfId="30" applyFont="1" applyFill="1" applyBorder="1" applyAlignment="1" applyProtection="1">
      <alignment vertical="top"/>
      <protection locked="0"/>
    </xf>
    <xf numFmtId="0" fontId="38" fillId="0" borderId="0" xfId="30" applyFont="1" applyFill="1" applyBorder="1" applyAlignment="1">
      <alignment vertical="top"/>
      <protection/>
    </xf>
    <xf numFmtId="0" fontId="38" fillId="0" borderId="0" xfId="30" applyFont="1" applyAlignment="1">
      <alignment vertical="top"/>
      <protection/>
    </xf>
    <xf numFmtId="0" fontId="38" fillId="0" borderId="0" xfId="30" applyFont="1" applyFill="1" applyAlignment="1">
      <alignment vertical="top"/>
      <protection/>
    </xf>
    <xf numFmtId="0" fontId="46" fillId="0" borderId="0" xfId="30" applyFont="1" applyFill="1" applyBorder="1" applyAlignment="1">
      <alignment vertical="top"/>
      <protection/>
    </xf>
    <xf numFmtId="0" fontId="47" fillId="0" borderId="0" xfId="35" applyFont="1" applyAlignment="1">
      <alignment vertical="center"/>
      <protection/>
    </xf>
    <xf numFmtId="0" fontId="48" fillId="0" borderId="0" xfId="35" applyFont="1" applyAlignment="1">
      <alignment vertical="center"/>
      <protection/>
    </xf>
    <xf numFmtId="0" fontId="48" fillId="0" borderId="0" xfId="35" applyFont="1" applyAlignment="1">
      <alignment horizontal="right" vertical="center"/>
      <protection/>
    </xf>
    <xf numFmtId="0" fontId="48" fillId="0" borderId="0" xfId="35" applyFont="1">
      <alignment/>
      <protection/>
    </xf>
    <xf numFmtId="0" fontId="48" fillId="0" borderId="0" xfId="35" applyFont="1" applyAlignment="1">
      <alignment horizontal="center"/>
      <protection/>
    </xf>
    <xf numFmtId="0" fontId="49" fillId="0" borderId="0" xfId="35" applyFont="1">
      <alignment/>
      <protection/>
    </xf>
    <xf numFmtId="0" fontId="50" fillId="0" borderId="0" xfId="35" applyFont="1">
      <alignment/>
      <protection/>
    </xf>
    <xf numFmtId="0" fontId="50" fillId="0" borderId="0" xfId="35" applyFont="1" applyBorder="1">
      <alignment/>
      <protection/>
    </xf>
    <xf numFmtId="0" fontId="50" fillId="0" borderId="0" xfId="35" applyFont="1" applyBorder="1" applyAlignment="1">
      <alignment horizontal="center"/>
      <protection/>
    </xf>
    <xf numFmtId="0" fontId="51" fillId="0" borderId="0" xfId="35" applyFont="1">
      <alignment/>
      <protection/>
    </xf>
    <xf numFmtId="0" fontId="52" fillId="0" borderId="1" xfId="35" applyFont="1" applyBorder="1">
      <alignment/>
      <protection/>
    </xf>
    <xf numFmtId="14" fontId="39" fillId="5" borderId="1" xfId="35" applyNumberFormat="1" applyFont="1" applyFill="1" applyBorder="1" applyAlignment="1" quotePrefix="1">
      <alignment horizontal="center" vertical="center" wrapText="1"/>
      <protection/>
    </xf>
    <xf numFmtId="14" fontId="39" fillId="0" borderId="1" xfId="35" applyNumberFormat="1" applyFont="1" applyFill="1" applyBorder="1" applyAlignment="1">
      <alignment horizontal="center" vertical="center" wrapText="1"/>
      <protection/>
    </xf>
    <xf numFmtId="46" fontId="39" fillId="5" borderId="1" xfId="35" applyNumberFormat="1" applyFont="1" applyFill="1" applyBorder="1" applyAlignment="1">
      <alignment horizontal="center" vertical="center" wrapText="1"/>
      <protection/>
    </xf>
    <xf numFmtId="0" fontId="53" fillId="0" borderId="0" xfId="35" applyFont="1">
      <alignment/>
      <protection/>
    </xf>
    <xf numFmtId="0" fontId="52" fillId="0" borderId="2" xfId="35" applyFont="1" applyBorder="1" applyAlignment="1">
      <alignment horizontal="center"/>
      <protection/>
    </xf>
    <xf numFmtId="46" fontId="39" fillId="5" borderId="2" xfId="35" applyNumberFormat="1" applyFont="1" applyFill="1" applyBorder="1" applyAlignment="1">
      <alignment horizontal="center" vertical="top" wrapText="1"/>
      <protection/>
    </xf>
    <xf numFmtId="0" fontId="52" fillId="0" borderId="0" xfId="35" applyFont="1" applyAlignment="1">
      <alignment horizontal="center"/>
      <protection/>
    </xf>
    <xf numFmtId="0" fontId="54" fillId="0" borderId="4" xfId="35" applyFont="1" applyBorder="1">
      <alignment/>
      <protection/>
    </xf>
    <xf numFmtId="0" fontId="55" fillId="5" borderId="4" xfId="35" applyFont="1" applyFill="1" applyBorder="1" applyAlignment="1">
      <alignment horizontal="center"/>
      <protection/>
    </xf>
    <xf numFmtId="0" fontId="55" fillId="0" borderId="4" xfId="35" applyFont="1" applyFill="1" applyBorder="1">
      <alignment/>
      <protection/>
    </xf>
    <xf numFmtId="0" fontId="55" fillId="5" borderId="4" xfId="35" applyFont="1" applyFill="1" applyBorder="1">
      <alignment/>
      <protection/>
    </xf>
    <xf numFmtId="0" fontId="56" fillId="0" borderId="0" xfId="35" applyFont="1">
      <alignment/>
      <protection/>
    </xf>
    <xf numFmtId="0" fontId="50" fillId="0" borderId="0" xfId="35" applyFont="1" applyBorder="1" applyAlignment="1">
      <alignment/>
      <protection/>
    </xf>
    <xf numFmtId="181" fontId="50" fillId="5" borderId="0" xfId="35" applyNumberFormat="1" applyFont="1" applyFill="1" applyBorder="1" applyAlignment="1">
      <alignment horizontal="right"/>
      <protection/>
    </xf>
    <xf numFmtId="181" fontId="50" fillId="0" borderId="0" xfId="35" applyNumberFormat="1" applyFont="1" applyFill="1" applyBorder="1" applyAlignment="1">
      <alignment horizontal="right"/>
      <protection/>
    </xf>
    <xf numFmtId="180" fontId="50" fillId="5" borderId="0" xfId="35" applyNumberFormat="1" applyFont="1" applyFill="1" applyBorder="1" applyAlignment="1">
      <alignment horizontal="right"/>
      <protection/>
    </xf>
    <xf numFmtId="0" fontId="50" fillId="0" borderId="0" xfId="35" applyFont="1" applyAlignment="1">
      <alignment vertical="justify"/>
      <protection/>
    </xf>
    <xf numFmtId="0" fontId="50" fillId="0" borderId="0" xfId="35" applyFont="1" applyBorder="1" applyAlignment="1">
      <alignment wrapText="1"/>
      <protection/>
    </xf>
    <xf numFmtId="0" fontId="50" fillId="0" borderId="3" xfId="35" applyFont="1" applyFill="1" applyBorder="1" applyAlignment="1">
      <alignment/>
      <protection/>
    </xf>
    <xf numFmtId="181" fontId="50" fillId="5" borderId="3" xfId="35" applyNumberFormat="1" applyFont="1" applyFill="1" applyBorder="1" applyAlignment="1">
      <alignment horizontal="right"/>
      <protection/>
    </xf>
    <xf numFmtId="181" fontId="50" fillId="0" borderId="3" xfId="35" applyNumberFormat="1" applyFont="1" applyFill="1" applyBorder="1" applyAlignment="1">
      <alignment horizontal="right"/>
      <protection/>
    </xf>
    <xf numFmtId="180" fontId="50" fillId="5" borderId="3" xfId="35" applyNumberFormat="1" applyFont="1" applyFill="1" applyBorder="1" applyAlignment="1">
      <alignment horizontal="right"/>
      <protection/>
    </xf>
    <xf numFmtId="0" fontId="42" fillId="0" borderId="7" xfId="35" applyFont="1" applyFill="1" applyBorder="1">
      <alignment/>
      <protection/>
    </xf>
    <xf numFmtId="0" fontId="42" fillId="0" borderId="8" xfId="35" applyFont="1" applyFill="1" applyBorder="1" applyAlignment="1">
      <alignment/>
      <protection/>
    </xf>
    <xf numFmtId="181" fontId="42" fillId="5" borderId="8" xfId="35" applyNumberFormat="1" applyFont="1" applyFill="1" applyBorder="1" applyAlignment="1">
      <alignment horizontal="right"/>
      <protection/>
    </xf>
    <xf numFmtId="181" fontId="42" fillId="0" borderId="8" xfId="35" applyNumberFormat="1" applyFont="1" applyFill="1" applyBorder="1" applyAlignment="1">
      <alignment horizontal="right"/>
      <protection/>
    </xf>
    <xf numFmtId="180" fontId="42" fillId="5" borderId="8" xfId="35" applyNumberFormat="1" applyFont="1" applyFill="1" applyBorder="1" applyAlignment="1">
      <alignment horizontal="right"/>
      <protection/>
    </xf>
    <xf numFmtId="0" fontId="57" fillId="0" borderId="0" xfId="35" applyFont="1">
      <alignment/>
      <protection/>
    </xf>
    <xf numFmtId="181" fontId="57" fillId="0" borderId="0" xfId="35" applyNumberFormat="1" applyFont="1">
      <alignment/>
      <protection/>
    </xf>
    <xf numFmtId="0" fontId="54" fillId="0" borderId="3" xfId="35" applyFont="1" applyFill="1" applyBorder="1">
      <alignment/>
      <protection/>
    </xf>
    <xf numFmtId="0" fontId="42" fillId="0" borderId="3" xfId="35" applyFont="1" applyFill="1" applyBorder="1" applyAlignment="1">
      <alignment/>
      <protection/>
    </xf>
    <xf numFmtId="181" fontId="50" fillId="5" borderId="3" xfId="35" applyNumberFormat="1" applyFont="1" applyFill="1" applyBorder="1" applyAlignment="1">
      <alignment horizontal="center"/>
      <protection/>
    </xf>
    <xf numFmtId="181" fontId="50" fillId="0" borderId="3" xfId="35" applyNumberFormat="1" applyFont="1" applyFill="1" applyBorder="1" applyAlignment="1">
      <alignment horizontal="center"/>
      <protection/>
    </xf>
    <xf numFmtId="180" fontId="50" fillId="5" borderId="3" xfId="35" applyNumberFormat="1" applyFont="1" applyFill="1" applyBorder="1" applyAlignment="1">
      <alignment horizontal="center" wrapText="1"/>
      <protection/>
    </xf>
    <xf numFmtId="181" fontId="51" fillId="0" borderId="0" xfId="35" applyNumberFormat="1" applyFont="1">
      <alignment/>
      <protection/>
    </xf>
    <xf numFmtId="0" fontId="50" fillId="0" borderId="0" xfId="35" applyFont="1" applyBorder="1" applyAlignment="1">
      <alignment horizontal="justify" wrapText="1"/>
      <protection/>
    </xf>
    <xf numFmtId="0" fontId="50" fillId="0" borderId="0" xfId="35" applyFont="1" applyFill="1">
      <alignment/>
      <protection/>
    </xf>
    <xf numFmtId="0" fontId="50" fillId="0" borderId="0" xfId="35" applyFont="1" applyFill="1" applyBorder="1" applyAlignment="1">
      <alignment/>
      <protection/>
    </xf>
    <xf numFmtId="0" fontId="42" fillId="0" borderId="7" xfId="35" applyFont="1" applyBorder="1">
      <alignment/>
      <protection/>
    </xf>
    <xf numFmtId="0" fontId="42" fillId="0" borderId="7" xfId="35" applyFont="1" applyBorder="1" applyAlignment="1">
      <alignment/>
      <protection/>
    </xf>
    <xf numFmtId="181" fontId="42" fillId="5" borderId="7" xfId="35" applyNumberFormat="1" applyFont="1" applyFill="1" applyBorder="1" applyAlignment="1">
      <alignment horizontal="right"/>
      <protection/>
    </xf>
    <xf numFmtId="181" fontId="42" fillId="0" borderId="7" xfId="35" applyNumberFormat="1" applyFont="1" applyFill="1" applyBorder="1" applyAlignment="1">
      <alignment horizontal="right"/>
      <protection/>
    </xf>
    <xf numFmtId="180" fontId="42" fillId="5" borderId="7" xfId="35" applyNumberFormat="1" applyFont="1" applyFill="1" applyBorder="1" applyAlignment="1">
      <alignment horizontal="right"/>
      <protection/>
    </xf>
    <xf numFmtId="0" fontId="43" fillId="0" borderId="0" xfId="35" applyFont="1">
      <alignment/>
      <protection/>
    </xf>
    <xf numFmtId="0" fontId="43" fillId="0" borderId="0" xfId="35" applyFont="1" applyAlignment="1">
      <alignment horizontal="center"/>
      <protection/>
    </xf>
    <xf numFmtId="0" fontId="58" fillId="0" borderId="0" xfId="35" applyFont="1">
      <alignment/>
      <protection/>
    </xf>
    <xf numFmtId="0" fontId="50" fillId="0" borderId="0" xfId="35" applyFont="1" applyAlignment="1">
      <alignment horizontal="center"/>
      <protection/>
    </xf>
    <xf numFmtId="0" fontId="50" fillId="0" borderId="0" xfId="35" applyFont="1" applyFill="1" applyBorder="1">
      <alignment/>
      <protection/>
    </xf>
    <xf numFmtId="0" fontId="51" fillId="6" borderId="9" xfId="35" applyFont="1" applyFill="1" applyBorder="1">
      <alignment/>
      <protection/>
    </xf>
    <xf numFmtId="0" fontId="50" fillId="0" borderId="0" xfId="35" applyFont="1" applyFill="1" applyBorder="1" applyAlignment="1">
      <alignment wrapText="1"/>
      <protection/>
    </xf>
    <xf numFmtId="0" fontId="54" fillId="0" borderId="4" xfId="35" applyFont="1" applyFill="1" applyBorder="1" applyAlignment="1">
      <alignment/>
      <protection/>
    </xf>
    <xf numFmtId="181" fontId="54" fillId="5" borderId="3" xfId="35" applyNumberFormat="1" applyFont="1" applyFill="1" applyBorder="1" applyAlignment="1">
      <alignment horizontal="right"/>
      <protection/>
    </xf>
    <xf numFmtId="181" fontId="54" fillId="0" borderId="3" xfId="35" applyNumberFormat="1" applyFont="1" applyFill="1" applyBorder="1" applyAlignment="1">
      <alignment horizontal="right"/>
      <protection/>
    </xf>
    <xf numFmtId="180" fontId="54" fillId="5" borderId="3" xfId="35" applyNumberFormat="1" applyFont="1" applyFill="1" applyBorder="1" applyAlignment="1">
      <alignment horizontal="right"/>
      <protection/>
    </xf>
    <xf numFmtId="0" fontId="59" fillId="0" borderId="0" xfId="35" applyFont="1">
      <alignment/>
      <protection/>
    </xf>
    <xf numFmtId="0" fontId="59" fillId="6" borderId="9" xfId="35" applyFont="1" applyFill="1" applyBorder="1">
      <alignment/>
      <protection/>
    </xf>
    <xf numFmtId="0" fontId="51" fillId="0" borderId="0" xfId="35" applyFont="1" applyBorder="1">
      <alignment/>
      <protection/>
    </xf>
    <xf numFmtId="0" fontId="51" fillId="6" borderId="10" xfId="35" applyFont="1" applyFill="1" applyBorder="1">
      <alignment/>
      <protection/>
    </xf>
    <xf numFmtId="181" fontId="54" fillId="5" borderId="4" xfId="35" applyNumberFormat="1" applyFont="1" applyFill="1" applyBorder="1" applyAlignment="1">
      <alignment horizontal="right"/>
      <protection/>
    </xf>
    <xf numFmtId="181" fontId="54" fillId="0" borderId="4" xfId="35" applyNumberFormat="1" applyFont="1" applyFill="1" applyBorder="1" applyAlignment="1">
      <alignment horizontal="right"/>
      <protection/>
    </xf>
    <xf numFmtId="180" fontId="54" fillId="5" borderId="4" xfId="35" applyNumberFormat="1" applyFont="1" applyFill="1" applyBorder="1" applyAlignment="1">
      <alignment horizontal="right"/>
      <protection/>
    </xf>
    <xf numFmtId="181" fontId="50" fillId="5" borderId="0" xfId="35" applyNumberFormat="1" applyFont="1" applyFill="1" applyBorder="1" applyAlignment="1" applyProtection="1">
      <alignment horizontal="right"/>
      <protection locked="0"/>
    </xf>
    <xf numFmtId="181" fontId="50" fillId="0" borderId="0" xfId="35" applyNumberFormat="1" applyFont="1" applyFill="1" applyBorder="1" applyAlignment="1" applyProtection="1">
      <alignment horizontal="right"/>
      <protection locked="0"/>
    </xf>
    <xf numFmtId="0" fontId="54" fillId="0" borderId="7" xfId="35" applyFont="1" applyFill="1" applyBorder="1" applyAlignment="1">
      <alignment/>
      <protection/>
    </xf>
    <xf numFmtId="181" fontId="54" fillId="5" borderId="7" xfId="35" applyNumberFormat="1" applyFont="1" applyFill="1" applyBorder="1" applyAlignment="1">
      <alignment horizontal="right"/>
      <protection/>
    </xf>
    <xf numFmtId="181" fontId="54" fillId="0" borderId="7" xfId="35" applyNumberFormat="1" applyFont="1" applyFill="1" applyBorder="1" applyAlignment="1">
      <alignment horizontal="right"/>
      <protection/>
    </xf>
    <xf numFmtId="180" fontId="54" fillId="5" borderId="7" xfId="35" applyNumberFormat="1" applyFont="1" applyFill="1" applyBorder="1" applyAlignment="1">
      <alignment horizontal="right"/>
      <protection/>
    </xf>
    <xf numFmtId="0" fontId="59" fillId="6" borderId="11" xfId="35" applyFont="1" applyFill="1" applyBorder="1">
      <alignment/>
      <protection/>
    </xf>
    <xf numFmtId="0" fontId="44" fillId="0" borderId="0" xfId="35" applyFont="1">
      <alignment/>
      <protection/>
    </xf>
    <xf numFmtId="0" fontId="44" fillId="0" borderId="0" xfId="35" applyFont="1" applyAlignment="1">
      <alignment horizontal="center"/>
      <protection/>
    </xf>
    <xf numFmtId="0" fontId="60" fillId="0" borderId="0" xfId="35" applyFont="1">
      <alignment/>
      <protection/>
    </xf>
    <xf numFmtId="0" fontId="61" fillId="0" borderId="0" xfId="35" applyFont="1" applyFill="1" applyBorder="1">
      <alignment/>
      <protection/>
    </xf>
    <xf numFmtId="3" fontId="61" fillId="0" borderId="0" xfId="35" applyNumberFormat="1" applyFont="1" applyBorder="1" applyAlignment="1">
      <alignment horizontal="center"/>
      <protection/>
    </xf>
    <xf numFmtId="3" fontId="61" fillId="0" borderId="0" xfId="35" applyNumberFormat="1" applyFont="1" applyBorder="1">
      <alignment/>
      <protection/>
    </xf>
    <xf numFmtId="180" fontId="61" fillId="0" borderId="0" xfId="35" applyNumberFormat="1" applyFont="1" applyBorder="1" applyAlignment="1">
      <alignment horizontal="right"/>
      <protection/>
    </xf>
    <xf numFmtId="0" fontId="62" fillId="0" borderId="0" xfId="35" applyFont="1">
      <alignment/>
      <protection/>
    </xf>
    <xf numFmtId="15" fontId="64" fillId="0" borderId="0" xfId="0" applyFont="1" applyAlignment="1">
      <alignment/>
    </xf>
    <xf numFmtId="15" fontId="0" fillId="0" borderId="0" xfId="0" applyFont="1" applyAlignment="1">
      <alignment/>
    </xf>
    <xf numFmtId="15" fontId="65" fillId="0" borderId="0" xfId="0" applyFont="1" applyAlignment="1">
      <alignment/>
    </xf>
    <xf numFmtId="15" fontId="34" fillId="0" borderId="0" xfId="0" applyFont="1" applyAlignment="1">
      <alignment/>
    </xf>
    <xf numFmtId="15" fontId="35" fillId="0" borderId="0" xfId="0" applyFont="1" applyAlignment="1">
      <alignment/>
    </xf>
    <xf numFmtId="15" fontId="35" fillId="0" borderId="0" xfId="0" applyFont="1" applyAlignment="1">
      <alignment horizontal="center"/>
    </xf>
    <xf numFmtId="15" fontId="34" fillId="0" borderId="0" xfId="0" applyFont="1" applyAlignment="1">
      <alignment horizontal="center"/>
    </xf>
    <xf numFmtId="15" fontId="51" fillId="0" borderId="0" xfId="0" applyFont="1" applyAlignment="1">
      <alignment wrapText="1"/>
    </xf>
    <xf numFmtId="15" fontId="33" fillId="0" borderId="0" xfId="0" applyFont="1" applyAlignment="1">
      <alignment/>
    </xf>
    <xf numFmtId="15" fontId="34" fillId="0" borderId="0" xfId="0" applyFont="1" applyAlignment="1">
      <alignment wrapText="1"/>
    </xf>
    <xf numFmtId="15" fontId="33" fillId="7" borderId="0" xfId="0" applyFont="1" applyFill="1" applyAlignment="1">
      <alignment wrapText="1"/>
    </xf>
    <xf numFmtId="15" fontId="0" fillId="0" borderId="0" xfId="0" applyFont="1" applyAlignment="1">
      <alignment horizontal="justify"/>
    </xf>
    <xf numFmtId="15" fontId="65" fillId="0" borderId="0" xfId="0" applyFont="1" applyAlignment="1">
      <alignment horizontal="center"/>
    </xf>
    <xf numFmtId="15" fontId="65" fillId="0" borderId="0" xfId="0" applyFont="1" applyAlignment="1">
      <alignment/>
    </xf>
    <xf numFmtId="15" fontId="53" fillId="0" borderId="0" xfId="0" applyFont="1" applyAlignment="1">
      <alignment/>
    </xf>
    <xf numFmtId="15" fontId="53" fillId="0" borderId="0" xfId="0" applyFont="1" applyAlignment="1">
      <alignment horizontal="center"/>
    </xf>
    <xf numFmtId="15" fontId="50" fillId="0" borderId="12" xfId="0" applyFont="1" applyBorder="1" applyAlignment="1">
      <alignment/>
    </xf>
    <xf numFmtId="15" fontId="37" fillId="5" borderId="12" xfId="0" applyFont="1" applyFill="1" applyBorder="1" applyAlignment="1">
      <alignment horizontal="right" vertical="top" wrapText="1"/>
    </xf>
    <xf numFmtId="15" fontId="37" fillId="0" borderId="12" xfId="0" applyFont="1" applyBorder="1" applyAlignment="1">
      <alignment horizontal="right" vertical="top" wrapText="1"/>
    </xf>
    <xf numFmtId="15" fontId="50" fillId="0" borderId="6" xfId="0" applyFont="1" applyBorder="1" applyAlignment="1">
      <alignment horizontal="right" vertical="top"/>
    </xf>
    <xf numFmtId="15" fontId="50" fillId="0" borderId="0" xfId="0" applyFont="1" applyAlignment="1">
      <alignment/>
    </xf>
    <xf numFmtId="15" fontId="50" fillId="0" borderId="0" xfId="0" applyFont="1" applyAlignment="1">
      <alignment wrapText="1"/>
    </xf>
    <xf numFmtId="15" fontId="50" fillId="0" borderId="8" xfId="0" applyFont="1" applyBorder="1" applyAlignment="1">
      <alignment/>
    </xf>
    <xf numFmtId="15" fontId="54" fillId="0" borderId="8" xfId="0" applyFont="1" applyBorder="1" applyAlignment="1">
      <alignment/>
    </xf>
    <xf numFmtId="15" fontId="50" fillId="0" borderId="13" xfId="0" applyFont="1" applyBorder="1" applyAlignment="1">
      <alignment/>
    </xf>
    <xf numFmtId="15" fontId="54" fillId="0" borderId="0" xfId="0" applyFont="1" applyAlignment="1">
      <alignment/>
    </xf>
    <xf numFmtId="15" fontId="50" fillId="0" borderId="0" xfId="0" applyFont="1" applyAlignment="1">
      <alignment vertical="top" wrapText="1"/>
    </xf>
    <xf numFmtId="15" fontId="54" fillId="0" borderId="6" xfId="0" applyFont="1" applyBorder="1" applyAlignment="1">
      <alignment/>
    </xf>
    <xf numFmtId="15" fontId="66" fillId="0" borderId="0" xfId="0" applyFont="1" applyAlignment="1">
      <alignment/>
    </xf>
    <xf numFmtId="15" fontId="68" fillId="0" borderId="0" xfId="0" applyFont="1" applyAlignment="1">
      <alignment/>
    </xf>
    <xf numFmtId="15" fontId="66" fillId="0" borderId="0" xfId="0" applyFont="1" applyAlignment="1">
      <alignment horizontal="left"/>
    </xf>
    <xf numFmtId="15" fontId="68" fillId="0" borderId="0" xfId="0" applyFont="1" applyAlignment="1">
      <alignment horizontal="left"/>
    </xf>
    <xf numFmtId="15" fontId="53" fillId="0" borderId="0" xfId="0" applyFont="1" applyAlignment="1">
      <alignment horizontal="left"/>
    </xf>
    <xf numFmtId="15" fontId="50" fillId="0" borderId="12" xfId="0" applyFont="1" applyBorder="1" applyAlignment="1">
      <alignment horizontal="left"/>
    </xf>
    <xf numFmtId="15" fontId="50" fillId="0" borderId="6" xfId="0" applyFont="1" applyBorder="1" applyAlignment="1">
      <alignment horizontal="left" vertical="top"/>
    </xf>
    <xf numFmtId="15" fontId="50" fillId="0" borderId="0" xfId="0" applyFont="1" applyAlignment="1">
      <alignment horizontal="left"/>
    </xf>
    <xf numFmtId="15" fontId="50" fillId="0" borderId="8" xfId="0" applyFont="1" applyBorder="1" applyAlignment="1">
      <alignment horizontal="left"/>
    </xf>
    <xf numFmtId="15" fontId="54" fillId="0" borderId="0" xfId="0" applyFont="1" applyAlignment="1">
      <alignment horizontal="left"/>
    </xf>
    <xf numFmtId="15" fontId="50" fillId="0" borderId="13" xfId="0" applyFont="1" applyBorder="1" applyAlignment="1">
      <alignment horizontal="left"/>
    </xf>
    <xf numFmtId="15" fontId="42" fillId="0" borderId="0" xfId="0" applyFont="1" applyAlignment="1">
      <alignment horizontal="left"/>
    </xf>
    <xf numFmtId="15" fontId="50" fillId="5" borderId="6" xfId="0" applyFont="1" applyFill="1" applyBorder="1" applyAlignment="1">
      <alignment horizontal="right" vertical="top" wrapText="1"/>
    </xf>
    <xf numFmtId="15" fontId="54" fillId="0" borderId="14" xfId="0" applyFont="1" applyBorder="1" applyAlignment="1">
      <alignment horizontal="left"/>
    </xf>
    <xf numFmtId="15" fontId="54" fillId="0" borderId="6" xfId="0" applyFont="1" applyBorder="1" applyAlignment="1">
      <alignment horizontal="left"/>
    </xf>
    <xf numFmtId="15" fontId="0" fillId="0" borderId="0" xfId="0" applyAlignment="1">
      <alignment horizontal="left"/>
    </xf>
    <xf numFmtId="15" fontId="50" fillId="0" borderId="6" xfId="0" applyFont="1" applyBorder="1" applyAlignment="1">
      <alignment horizontal="right" vertical="top" wrapText="1"/>
    </xf>
    <xf numFmtId="180" fontId="50" fillId="5" borderId="8" xfId="0" applyNumberFormat="1" applyFont="1" applyFill="1" applyBorder="1" applyAlignment="1">
      <alignment horizontal="right"/>
    </xf>
    <xf numFmtId="187" fontId="50" fillId="5" borderId="0" xfId="22" applyNumberFormat="1" applyFont="1" applyFill="1" applyAlignment="1">
      <alignment horizontal="right"/>
    </xf>
    <xf numFmtId="187" fontId="50" fillId="5" borderId="0" xfId="0" applyNumberFormat="1" applyFont="1" applyFill="1" applyAlignment="1">
      <alignment horizontal="right"/>
    </xf>
    <xf numFmtId="187" fontId="50" fillId="5" borderId="8" xfId="0" applyNumberFormat="1" applyFont="1" applyFill="1" applyBorder="1" applyAlignment="1">
      <alignment horizontal="right"/>
    </xf>
    <xf numFmtId="187" fontId="42" fillId="5" borderId="0" xfId="0" applyNumberFormat="1" applyFont="1" applyFill="1" applyAlignment="1">
      <alignment horizontal="right"/>
    </xf>
    <xf numFmtId="1" fontId="50" fillId="5" borderId="13" xfId="0" applyNumberFormat="1" applyFont="1" applyFill="1" applyBorder="1" applyAlignment="1">
      <alignment horizontal="right"/>
    </xf>
    <xf numFmtId="1" fontId="50" fillId="5" borderId="8" xfId="0" applyNumberFormat="1" applyFont="1" applyFill="1" applyBorder="1" applyAlignment="1">
      <alignment horizontal="right"/>
    </xf>
    <xf numFmtId="3" fontId="50" fillId="5" borderId="13" xfId="0" applyNumberFormat="1" applyFont="1" applyFill="1" applyBorder="1" applyAlignment="1">
      <alignment horizontal="right"/>
    </xf>
    <xf numFmtId="3" fontId="50" fillId="5" borderId="0" xfId="0" applyNumberFormat="1" applyFont="1" applyFill="1" applyAlignment="1">
      <alignment horizontal="right"/>
    </xf>
    <xf numFmtId="3" fontId="50" fillId="5" borderId="8" xfId="0" applyNumberFormat="1" applyFont="1" applyFill="1" applyBorder="1" applyAlignment="1">
      <alignment horizontal="right"/>
    </xf>
    <xf numFmtId="3" fontId="42" fillId="5" borderId="6" xfId="0" applyNumberFormat="1" applyFont="1" applyFill="1" applyBorder="1" applyAlignment="1">
      <alignment horizontal="right"/>
    </xf>
    <xf numFmtId="3" fontId="50" fillId="0" borderId="0" xfId="0" applyNumberFormat="1" applyFont="1" applyAlignment="1">
      <alignment horizontal="right"/>
    </xf>
    <xf numFmtId="3" fontId="50" fillId="0" borderId="8" xfId="0" applyNumberFormat="1" applyFont="1" applyBorder="1" applyAlignment="1">
      <alignment horizontal="right"/>
    </xf>
    <xf numFmtId="3" fontId="42" fillId="0" borderId="0" xfId="0" applyNumberFormat="1" applyFont="1" applyAlignment="1">
      <alignment horizontal="right"/>
    </xf>
    <xf numFmtId="3" fontId="50" fillId="0" borderId="13" xfId="0" applyNumberFormat="1" applyFont="1" applyBorder="1" applyAlignment="1">
      <alignment horizontal="right"/>
    </xf>
    <xf numFmtId="3" fontId="42" fillId="0" borderId="6" xfId="0" applyNumberFormat="1" applyFont="1" applyBorder="1" applyAlignment="1">
      <alignment horizontal="right"/>
    </xf>
    <xf numFmtId="174" fontId="67" fillId="0" borderId="0" xfId="0" applyNumberFormat="1" applyFont="1" applyAlignment="1">
      <alignment/>
    </xf>
    <xf numFmtId="174" fontId="53" fillId="0" borderId="0" xfId="0" applyNumberFormat="1" applyFont="1" applyAlignment="1">
      <alignment/>
    </xf>
    <xf numFmtId="174" fontId="69" fillId="0" borderId="0" xfId="0" applyNumberFormat="1" applyFont="1" applyAlignment="1">
      <alignment/>
    </xf>
    <xf numFmtId="174" fontId="37" fillId="5" borderId="12" xfId="0" applyNumberFormat="1" applyFont="1" applyFill="1" applyBorder="1" applyAlignment="1">
      <alignment horizontal="right" vertical="top" wrapText="1"/>
    </xf>
    <xf numFmtId="174" fontId="37" fillId="5" borderId="6" xfId="0" applyNumberFormat="1" applyFont="1" applyFill="1" applyBorder="1" applyAlignment="1">
      <alignment horizontal="right" vertical="top" wrapText="1"/>
    </xf>
    <xf numFmtId="174" fontId="0" fillId="0" borderId="0" xfId="0" applyNumberFormat="1" applyAlignment="1">
      <alignment/>
    </xf>
    <xf numFmtId="180" fontId="50" fillId="5" borderId="0" xfId="0" applyNumberFormat="1" applyFont="1" applyFill="1" applyAlignment="1">
      <alignment horizontal="right"/>
    </xf>
    <xf numFmtId="180" fontId="42" fillId="5" borderId="0" xfId="0" applyNumberFormat="1" applyFont="1" applyFill="1" applyAlignment="1">
      <alignment horizontal="right"/>
    </xf>
    <xf numFmtId="180" fontId="50" fillId="5" borderId="13" xfId="0" applyNumberFormat="1" applyFont="1" applyFill="1" applyBorder="1" applyAlignment="1">
      <alignment horizontal="right"/>
    </xf>
    <xf numFmtId="180" fontId="42" fillId="5" borderId="6" xfId="0" applyNumberFormat="1" applyFont="1" applyFill="1" applyBorder="1" applyAlignment="1">
      <alignment horizontal="right"/>
    </xf>
    <xf numFmtId="0" fontId="47" fillId="0" borderId="0" xfId="35" applyFont="1" applyAlignment="1">
      <alignment horizontal="left" vertical="center"/>
      <protection/>
    </xf>
    <xf numFmtId="0" fontId="37" fillId="0" borderId="1" xfId="30" applyFont="1" applyBorder="1" applyAlignment="1">
      <alignment horizontal="left"/>
      <protection/>
    </xf>
    <xf numFmtId="0" fontId="37" fillId="0" borderId="0" xfId="30" applyFont="1" applyBorder="1" applyAlignment="1">
      <alignment horizontal="left"/>
      <protection/>
    </xf>
    <xf numFmtId="0" fontId="37" fillId="0" borderId="2" xfId="30" applyFont="1" applyBorder="1" applyAlignment="1">
      <alignment horizontal="left" wrapText="1"/>
      <protection/>
    </xf>
    <xf numFmtId="0" fontId="37" fillId="0" borderId="0" xfId="30" applyFont="1" applyFill="1" applyBorder="1" applyAlignment="1">
      <alignment horizontal="left"/>
      <protection/>
    </xf>
    <xf numFmtId="0" fontId="41" fillId="0" borderId="4" xfId="30" applyFont="1" applyFill="1" applyBorder="1" applyAlignment="1">
      <alignment horizontal="left"/>
      <protection/>
    </xf>
    <xf numFmtId="0" fontId="37" fillId="0" borderId="3" xfId="30" applyFont="1" applyFill="1" applyBorder="1" applyAlignment="1">
      <alignment horizontal="left"/>
      <protection/>
    </xf>
    <xf numFmtId="0" fontId="41" fillId="0" borderId="6" xfId="30" applyFont="1" applyFill="1" applyBorder="1" applyAlignment="1">
      <alignment horizontal="left"/>
      <protection/>
    </xf>
    <xf numFmtId="0" fontId="43" fillId="0" borderId="0" xfId="30" applyFont="1" applyAlignment="1">
      <alignment horizontal="left"/>
      <protection/>
    </xf>
    <xf numFmtId="0" fontId="39" fillId="0" borderId="0" xfId="30" applyFont="1" applyFill="1" applyBorder="1" applyAlignment="1">
      <alignment horizontal="left"/>
      <protection/>
    </xf>
    <xf numFmtId="0" fontId="37" fillId="0" borderId="0" xfId="30" applyFont="1" applyAlignment="1">
      <alignment horizontal="left"/>
      <protection/>
    </xf>
    <xf numFmtId="0" fontId="45" fillId="0" borderId="0" xfId="30" applyFont="1" applyAlignment="1">
      <alignment horizontal="left"/>
      <protection/>
    </xf>
    <xf numFmtId="0" fontId="50" fillId="5" borderId="2" xfId="30" applyFont="1" applyFill="1" applyBorder="1" applyAlignment="1">
      <alignment horizontal="right" wrapText="1"/>
      <protection/>
    </xf>
    <xf numFmtId="0" fontId="50" fillId="0" borderId="2" xfId="30" applyFont="1" applyFill="1" applyBorder="1" applyAlignment="1">
      <alignment horizontal="right" vertical="top" wrapText="1"/>
      <protection/>
    </xf>
    <xf numFmtId="0" fontId="50" fillId="0" borderId="2" xfId="30" applyFont="1" applyFill="1" applyBorder="1" applyAlignment="1">
      <alignment horizontal="right" wrapText="1"/>
      <protection/>
    </xf>
    <xf numFmtId="15" fontId="70" fillId="0" borderId="0" xfId="0" applyFont="1" applyAlignment="1">
      <alignment wrapText="1"/>
    </xf>
    <xf numFmtId="15" fontId="52" fillId="0" borderId="12" xfId="0" applyFont="1" applyBorder="1" applyAlignment="1">
      <alignment/>
    </xf>
    <xf numFmtId="15" fontId="52" fillId="0" borderId="6" xfId="0" applyFont="1" applyBorder="1" applyAlignment="1">
      <alignment horizontal="right"/>
    </xf>
    <xf numFmtId="15" fontId="50" fillId="5" borderId="8" xfId="0" applyFont="1" applyFill="1" applyBorder="1" applyAlignment="1">
      <alignment horizontal="center"/>
    </xf>
    <xf numFmtId="15" fontId="50" fillId="0" borderId="0" xfId="0" applyFont="1" applyAlignment="1">
      <alignment horizontal="right"/>
    </xf>
    <xf numFmtId="15" fontId="42" fillId="0" borderId="0" xfId="0" applyFont="1" applyAlignment="1">
      <alignment/>
    </xf>
    <xf numFmtId="15" fontId="50" fillId="0" borderId="0" xfId="0" applyFont="1" applyAlignment="1">
      <alignment horizontal="justify" wrapText="1"/>
    </xf>
    <xf numFmtId="15" fontId="69" fillId="0" borderId="0" xfId="0" applyFont="1" applyAlignment="1">
      <alignment/>
    </xf>
    <xf numFmtId="15" fontId="67" fillId="0" borderId="0" xfId="0" applyFont="1" applyAlignment="1">
      <alignment/>
    </xf>
    <xf numFmtId="3" fontId="50" fillId="5" borderId="8" xfId="0" applyNumberFormat="1" applyFont="1" applyFill="1" applyBorder="1" applyAlignment="1">
      <alignment horizontal="center"/>
    </xf>
    <xf numFmtId="3" fontId="50" fillId="0" borderId="8" xfId="0" applyNumberFormat="1" applyFont="1" applyBorder="1" applyAlignment="1">
      <alignment horizontal="center"/>
    </xf>
    <xf numFmtId="3" fontId="50" fillId="5" borderId="0" xfId="0" applyNumberFormat="1" applyFont="1" applyFill="1" applyAlignment="1">
      <alignment horizontal="right" wrapText="1"/>
    </xf>
    <xf numFmtId="3" fontId="50" fillId="0" borderId="0" xfId="0" applyNumberFormat="1" applyFont="1" applyAlignment="1">
      <alignment horizontal="right" wrapText="1"/>
    </xf>
    <xf numFmtId="180" fontId="67" fillId="0" borderId="0" xfId="0" applyNumberFormat="1" applyFont="1" applyAlignment="1">
      <alignment/>
    </xf>
    <xf numFmtId="180" fontId="69" fillId="0" borderId="0" xfId="0" applyNumberFormat="1" applyFont="1" applyAlignment="1">
      <alignment/>
    </xf>
    <xf numFmtId="180" fontId="0" fillId="0" borderId="0" xfId="0" applyNumberFormat="1" applyAlignment="1">
      <alignment/>
    </xf>
    <xf numFmtId="15" fontId="47" fillId="0" borderId="0" xfId="0" applyFont="1" applyAlignment="1">
      <alignment vertical="top"/>
    </xf>
    <xf numFmtId="15" fontId="71" fillId="0" borderId="0" xfId="0" applyFont="1" applyAlignment="1">
      <alignment horizontal="right" vertical="top"/>
    </xf>
    <xf numFmtId="15" fontId="45" fillId="0" borderId="0" xfId="0" applyFont="1" applyAlignment="1">
      <alignment/>
    </xf>
    <xf numFmtId="15" fontId="43" fillId="0" borderId="15" xfId="0" applyFont="1" applyBorder="1" applyAlignment="1">
      <alignment/>
    </xf>
    <xf numFmtId="15" fontId="37" fillId="0" borderId="15" xfId="0" applyFont="1" applyBorder="1" applyAlignment="1">
      <alignment horizontal="right" vertical="top" wrapText="1"/>
    </xf>
    <xf numFmtId="15" fontId="74" fillId="0" borderId="0" xfId="0" applyFont="1" applyAlignment="1">
      <alignment/>
    </xf>
    <xf numFmtId="15" fontId="74" fillId="0" borderId="0" xfId="0" applyFont="1" applyAlignment="1">
      <alignment wrapText="1"/>
    </xf>
    <xf numFmtId="15" fontId="44" fillId="0" borderId="0" xfId="0" applyFont="1" applyAlignment="1">
      <alignment/>
    </xf>
    <xf numFmtId="15" fontId="50" fillId="0" borderId="0" xfId="0" applyFont="1" applyAlignment="1">
      <alignment horizontal="right" wrapText="1"/>
    </xf>
    <xf numFmtId="15" fontId="45" fillId="0" borderId="0" xfId="0" applyFont="1" applyAlignment="1">
      <alignment horizontal="right"/>
    </xf>
    <xf numFmtId="15" fontId="50" fillId="0" borderId="0" xfId="0" applyFont="1" applyAlignment="1">
      <alignment horizontal="right" vertical="top"/>
    </xf>
    <xf numFmtId="15" fontId="50" fillId="0" borderId="0" xfId="0" applyFont="1" applyAlignment="1">
      <alignment horizontal="right" vertical="top" wrapText="1"/>
    </xf>
    <xf numFmtId="1" fontId="50" fillId="0" borderId="0" xfId="0" applyNumberFormat="1" applyFont="1" applyAlignment="1">
      <alignment horizontal="left"/>
    </xf>
    <xf numFmtId="14" fontId="50" fillId="0" borderId="0" xfId="0" applyNumberFormat="1" applyFont="1" applyAlignment="1">
      <alignment horizontal="left"/>
    </xf>
    <xf numFmtId="1" fontId="50" fillId="0" borderId="0" xfId="0" applyNumberFormat="1" applyFont="1" applyAlignment="1">
      <alignment horizontal="right"/>
    </xf>
    <xf numFmtId="1" fontId="42" fillId="0" borderId="0" xfId="0" applyNumberFormat="1" applyFont="1" applyAlignment="1">
      <alignment horizontal="right"/>
    </xf>
    <xf numFmtId="187" fontId="50" fillId="0" borderId="0" xfId="22" applyNumberFormat="1" applyFont="1" applyAlignment="1">
      <alignment horizontal="right"/>
    </xf>
    <xf numFmtId="180" fontId="50" fillId="0" borderId="0" xfId="0" applyNumberFormat="1" applyFont="1" applyAlignment="1">
      <alignment horizontal="right"/>
    </xf>
    <xf numFmtId="15" fontId="44" fillId="0" borderId="0" xfId="0" applyFont="1" applyAlignment="1">
      <alignment/>
    </xf>
    <xf numFmtId="15" fontId="72" fillId="0" borderId="0" xfId="0" applyFont="1" applyAlignment="1">
      <alignment/>
    </xf>
    <xf numFmtId="14" fontId="42" fillId="5" borderId="2" xfId="35" applyNumberFormat="1" applyFont="1" applyFill="1" applyBorder="1" applyAlignment="1">
      <alignment horizontal="center" vertical="top" wrapText="1"/>
      <protection/>
    </xf>
    <xf numFmtId="0" fontId="42" fillId="0" borderId="2" xfId="35" applyFont="1" applyFill="1" applyBorder="1" applyAlignment="1">
      <alignment horizontal="center" vertical="top" wrapText="1"/>
      <protection/>
    </xf>
    <xf numFmtId="0" fontId="50" fillId="0" borderId="0" xfId="35" applyFont="1" applyFill="1" applyBorder="1" applyAlignment="1">
      <alignment horizontal="left"/>
      <protection/>
    </xf>
    <xf numFmtId="0" fontId="52" fillId="0" borderId="1" xfId="35" applyFont="1" applyBorder="1" applyAlignment="1">
      <alignment horizontal="left"/>
      <protection/>
    </xf>
    <xf numFmtId="0" fontId="52" fillId="0" borderId="2" xfId="35" applyFont="1" applyBorder="1" applyAlignment="1">
      <alignment horizontal="left"/>
      <protection/>
    </xf>
    <xf numFmtId="0" fontId="54" fillId="0" borderId="4" xfId="35" applyFont="1" applyFill="1" applyBorder="1" applyAlignment="1">
      <alignment horizontal="left"/>
      <protection/>
    </xf>
    <xf numFmtId="0" fontId="50" fillId="0" borderId="3" xfId="35" applyFont="1" applyFill="1" applyBorder="1" applyAlignment="1">
      <alignment horizontal="left"/>
      <protection/>
    </xf>
    <xf numFmtId="0" fontId="42" fillId="0" borderId="0" xfId="35" applyFont="1" applyFill="1" applyBorder="1" applyAlignment="1">
      <alignment horizontal="left"/>
      <protection/>
    </xf>
    <xf numFmtId="0" fontId="50" fillId="0" borderId="0" xfId="35" applyFont="1" applyFill="1" applyBorder="1" applyAlignment="1">
      <alignment horizontal="left" vertical="justify"/>
      <protection/>
    </xf>
    <xf numFmtId="0" fontId="54" fillId="0" borderId="7" xfId="35" applyFont="1" applyFill="1" applyBorder="1" applyAlignment="1">
      <alignment horizontal="left"/>
      <protection/>
    </xf>
    <xf numFmtId="0" fontId="44" fillId="0" borderId="0" xfId="35" applyFont="1" applyAlignment="1">
      <alignment horizontal="left"/>
      <protection/>
    </xf>
    <xf numFmtId="0" fontId="43" fillId="0" borderId="0" xfId="35" applyFont="1" applyAlignment="1">
      <alignment horizontal="left"/>
      <protection/>
    </xf>
    <xf numFmtId="0" fontId="61" fillId="0" borderId="0" xfId="35" applyFont="1" applyFill="1" applyBorder="1" applyAlignment="1">
      <alignment horizontal="left"/>
      <protection/>
    </xf>
    <xf numFmtId="0" fontId="50" fillId="0" borderId="0" xfId="35" applyFont="1" applyFill="1" applyAlignment="1">
      <alignment horizontal="left"/>
      <protection/>
    </xf>
    <xf numFmtId="15" fontId="75" fillId="0" borderId="0" xfId="0" applyFont="1" applyBorder="1" applyAlignment="1">
      <alignment/>
    </xf>
    <xf numFmtId="15" fontId="9" fillId="0" borderId="0" xfId="29" applyFont="1" applyBorder="1" applyProtection="1">
      <alignment/>
      <protection locked="0"/>
    </xf>
    <xf numFmtId="170" fontId="11" fillId="0" borderId="0" xfId="41" applyFont="1" applyBorder="1" applyAlignment="1" applyProtection="1">
      <alignment horizontal="center"/>
      <protection locked="0"/>
    </xf>
    <xf numFmtId="15" fontId="68" fillId="0" borderId="0" xfId="0" applyFont="1" applyAlignment="1">
      <alignment/>
    </xf>
    <xf numFmtId="49" fontId="76" fillId="0" borderId="0" xfId="0" applyNumberFormat="1" applyFont="1" applyAlignment="1">
      <alignment horizontal="left" vertical="top"/>
    </xf>
    <xf numFmtId="15" fontId="50" fillId="0" borderId="0" xfId="0" applyFont="1" applyAlignment="1">
      <alignment horizontal="left" vertical="center"/>
    </xf>
    <xf numFmtId="0" fontId="37" fillId="0" borderId="0" xfId="30" applyFont="1" applyFill="1" applyBorder="1" applyAlignment="1">
      <alignment horizontal="left" vertical="center"/>
      <protection/>
    </xf>
    <xf numFmtId="0" fontId="76" fillId="0" borderId="0" xfId="0" applyNumberFormat="1" applyFont="1" applyAlignment="1">
      <alignment horizontal="left" vertical="top"/>
    </xf>
    <xf numFmtId="3" fontId="33" fillId="0" borderId="0" xfId="0" applyNumberFormat="1" applyFont="1" applyAlignment="1">
      <alignment horizontal="right"/>
    </xf>
    <xf numFmtId="3" fontId="34" fillId="0" borderId="0" xfId="0" applyNumberFormat="1" applyFont="1" applyAlignment="1">
      <alignment horizontal="right"/>
    </xf>
    <xf numFmtId="3" fontId="34" fillId="0" borderId="0" xfId="0" applyNumberFormat="1" applyFont="1" applyAlignment="1">
      <alignment/>
    </xf>
    <xf numFmtId="3" fontId="33" fillId="7" borderId="0" xfId="0" applyNumberFormat="1" applyFont="1" applyFill="1" applyAlignment="1">
      <alignment horizontal="right"/>
    </xf>
    <xf numFmtId="1" fontId="33" fillId="7" borderId="0" xfId="22" applyNumberFormat="1" applyFont="1" applyFill="1" applyAlignment="1">
      <alignment horizontal="right" vertical="top" wrapText="1"/>
    </xf>
    <xf numFmtId="1" fontId="34" fillId="7" borderId="0" xfId="22" applyNumberFormat="1" applyFont="1" applyFill="1" applyAlignment="1">
      <alignment horizontal="right" vertical="top" wrapText="1"/>
    </xf>
    <xf numFmtId="172" fontId="34" fillId="0" borderId="0" xfId="0" applyNumberFormat="1" applyFont="1" applyAlignment="1">
      <alignment horizontal="right"/>
    </xf>
    <xf numFmtId="188" fontId="34" fillId="0" borderId="0" xfId="0" applyNumberFormat="1" applyFont="1" applyAlignment="1">
      <alignment horizontal="right"/>
    </xf>
    <xf numFmtId="172" fontId="23" fillId="0" borderId="0" xfId="34" applyNumberFormat="1" applyFont="1" applyBorder="1" applyAlignment="1" applyProtection="1">
      <alignment wrapText="1"/>
      <protection/>
    </xf>
    <xf numFmtId="15" fontId="17" fillId="0" borderId="0" xfId="0" applyFont="1" applyAlignment="1">
      <alignment/>
    </xf>
    <xf numFmtId="15" fontId="52" fillId="0" borderId="0" xfId="0" applyFont="1" applyAlignment="1">
      <alignment/>
    </xf>
    <xf numFmtId="0" fontId="50" fillId="0" borderId="0" xfId="35" applyFont="1" applyFill="1" applyBorder="1" applyAlignment="1">
      <alignment horizontal="left" vertical="center"/>
      <protection/>
    </xf>
    <xf numFmtId="15" fontId="63" fillId="0" borderId="0" xfId="0" applyFont="1" applyAlignment="1">
      <alignment/>
    </xf>
    <xf numFmtId="15" fontId="63" fillId="0" borderId="0" xfId="0" applyFont="1" applyAlignment="1">
      <alignment horizontal="center"/>
    </xf>
    <xf numFmtId="0" fontId="18" fillId="8" borderId="0" xfId="32" applyNumberFormat="1" applyFont="1" applyFill="1" applyBorder="1" applyAlignment="1">
      <alignment horizontal="center" vertical="top" wrapText="1"/>
      <protection/>
    </xf>
    <xf numFmtId="15" fontId="63" fillId="0" borderId="0" xfId="0" applyFont="1" applyAlignment="1">
      <alignment horizontal="left"/>
    </xf>
    <xf numFmtId="0" fontId="17" fillId="0" borderId="0" xfId="32" applyNumberFormat="1" applyFont="1" applyAlignment="1">
      <alignment horizontal="right"/>
      <protection/>
    </xf>
    <xf numFmtId="0" fontId="18" fillId="9" borderId="0" xfId="32" applyFont="1" applyFill="1" applyBorder="1" applyAlignment="1">
      <alignment vertical="top"/>
      <protection/>
    </xf>
    <xf numFmtId="15" fontId="47" fillId="0" borderId="0" xfId="0" applyFont="1" applyAlignment="1">
      <alignment/>
    </xf>
    <xf numFmtId="15" fontId="44" fillId="0" borderId="0" xfId="0" applyFont="1" applyAlignment="1">
      <alignment horizontal="justify" wrapText="1"/>
    </xf>
    <xf numFmtId="1" fontId="37" fillId="5" borderId="16" xfId="30" applyNumberFormat="1" applyFont="1" applyFill="1" applyBorder="1" applyAlignment="1">
      <alignment horizontal="center" vertical="top" wrapText="1"/>
      <protection/>
    </xf>
    <xf numFmtId="15" fontId="33" fillId="7" borderId="17" xfId="0" applyFont="1" applyFill="1" applyBorder="1" applyAlignment="1">
      <alignment horizontal="center" vertical="top" wrapText="1"/>
    </xf>
    <xf numFmtId="15" fontId="33" fillId="7" borderId="0" xfId="0" applyFont="1" applyFill="1" applyAlignment="1">
      <alignment horizontal="center" vertical="top" wrapText="1"/>
    </xf>
    <xf numFmtId="15" fontId="34" fillId="0" borderId="0" xfId="0" applyFont="1" applyAlignment="1">
      <alignment wrapText="1"/>
    </xf>
    <xf numFmtId="0" fontId="18" fillId="3" borderId="18" xfId="32" applyNumberFormat="1" applyFont="1" applyFill="1" applyBorder="1" applyAlignment="1">
      <alignment horizontal="center" vertical="top" wrapText="1"/>
      <protection/>
    </xf>
    <xf numFmtId="0" fontId="18" fillId="8" borderId="18" xfId="32" applyNumberFormat="1" applyFont="1" applyFill="1" applyBorder="1" applyAlignment="1">
      <alignment horizontal="center" vertical="top" wrapText="1"/>
      <protection/>
    </xf>
    <xf numFmtId="170" fontId="11" fillId="0" borderId="0" xfId="42" applyFont="1" applyAlignment="1" applyProtection="1">
      <alignment horizontal="center"/>
      <protection locked="0"/>
    </xf>
    <xf numFmtId="172" fontId="18" fillId="9" borderId="0" xfId="34" applyNumberFormat="1" applyFont="1" applyFill="1" applyBorder="1" applyAlignment="1" applyProtection="1">
      <alignment horizontal="left" vertical="top"/>
      <protection/>
    </xf>
    <xf numFmtId="0" fontId="18" fillId="3" borderId="0" xfId="32" applyNumberFormat="1" applyFont="1" applyFill="1" applyBorder="1" applyAlignment="1">
      <alignment horizontal="center" vertical="top" wrapText="1"/>
      <protection/>
    </xf>
    <xf numFmtId="15" fontId="65" fillId="0" borderId="0" xfId="0" applyFont="1" applyAlignment="1">
      <alignment horizontal="left"/>
    </xf>
    <xf numFmtId="0" fontId="18" fillId="3" borderId="0"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20" fillId="0" borderId="0" xfId="36" applyFont="1" applyFill="1" applyAlignment="1">
      <alignment horizontal="left" wrapText="1"/>
      <protection/>
    </xf>
    <xf numFmtId="172" fontId="18" fillId="2" borderId="0" xfId="34" applyNumberFormat="1" applyFont="1" applyFill="1" applyBorder="1" applyAlignment="1" applyProtection="1">
      <alignment horizontal="left" vertical="top"/>
      <protection/>
    </xf>
    <xf numFmtId="0" fontId="17" fillId="0" borderId="0" xfId="36" applyFont="1" applyFill="1" applyAlignment="1">
      <alignment horizontal="left" wrapText="1"/>
      <protection/>
    </xf>
    <xf numFmtId="1" fontId="18" fillId="2" borderId="0" xfId="24" applyNumberFormat="1" applyFont="1" applyFill="1" applyBorder="1" applyAlignment="1" applyProtection="1">
      <alignment horizontal="center" vertical="top" wrapText="1"/>
      <protection locked="0"/>
    </xf>
    <xf numFmtId="1" fontId="18" fillId="9" borderId="0" xfId="24" applyNumberFormat="1" applyFont="1" applyFill="1" applyBorder="1" applyAlignment="1" applyProtection="1">
      <alignment horizontal="center" vertical="top" wrapText="1"/>
      <protection locked="0"/>
    </xf>
    <xf numFmtId="0" fontId="18" fillId="3" borderId="0" xfId="28" applyNumberFormat="1" applyFont="1" applyFill="1" applyBorder="1" applyAlignment="1">
      <alignment horizontal="center" vertical="top" wrapText="1"/>
      <protection/>
    </xf>
    <xf numFmtId="15" fontId="18" fillId="2" borderId="0" xfId="0" applyFont="1" applyFill="1" applyBorder="1" applyAlignment="1">
      <alignment vertical="top"/>
    </xf>
    <xf numFmtId="15" fontId="63" fillId="0" borderId="0" xfId="0" applyFont="1" applyAlignment="1">
      <alignment horizontal="center"/>
    </xf>
    <xf numFmtId="1" fontId="33" fillId="7" borderId="19" xfId="22" applyNumberFormat="1" applyFont="1" applyFill="1" applyBorder="1" applyAlignment="1">
      <alignment horizontal="right" vertical="top" wrapText="1"/>
    </xf>
    <xf numFmtId="1" fontId="33" fillId="7" borderId="0" xfId="22" applyNumberFormat="1" applyFont="1" applyFill="1" applyAlignment="1">
      <alignment horizontal="right" vertical="top" wrapText="1"/>
    </xf>
    <xf numFmtId="15" fontId="51" fillId="0" borderId="0" xfId="0" applyFont="1" applyAlignment="1">
      <alignment wrapText="1"/>
    </xf>
    <xf numFmtId="3" fontId="34" fillId="0" borderId="0" xfId="0" applyNumberFormat="1" applyFont="1" applyAlignment="1">
      <alignment horizontal="right"/>
    </xf>
    <xf numFmtId="15" fontId="33" fillId="7" borderId="0" xfId="0" applyFont="1" applyFill="1" applyAlignment="1">
      <alignment vertical="top"/>
    </xf>
    <xf numFmtId="15" fontId="34" fillId="0" borderId="0" xfId="0" applyFont="1" applyAlignment="1">
      <alignment horizontal="right"/>
    </xf>
    <xf numFmtId="15" fontId="33" fillId="7" borderId="20" xfId="0" applyFont="1" applyFill="1" applyBorder="1" applyAlignment="1">
      <alignment horizontal="center" vertical="top" wrapText="1"/>
    </xf>
    <xf numFmtId="15" fontId="33" fillId="7" borderId="19" xfId="0" applyFont="1" applyFill="1" applyBorder="1" applyAlignment="1">
      <alignment horizontal="center" vertical="top" wrapText="1"/>
    </xf>
    <xf numFmtId="15" fontId="33" fillId="7" borderId="21" xfId="0" applyFont="1" applyFill="1" applyBorder="1" applyAlignment="1">
      <alignment horizontal="center" vertical="top" wrapText="1"/>
    </xf>
    <xf numFmtId="15" fontId="33" fillId="7" borderId="22" xfId="0" applyFont="1" applyFill="1" applyBorder="1" applyAlignment="1">
      <alignment horizontal="center" vertical="top" wrapText="1"/>
    </xf>
    <xf numFmtId="15" fontId="33" fillId="7" borderId="23" xfId="0" applyFont="1" applyFill="1" applyBorder="1" applyAlignment="1">
      <alignment horizontal="center" vertical="top" wrapText="1"/>
    </xf>
    <xf numFmtId="15" fontId="33" fillId="7" borderId="24" xfId="0" applyFont="1" applyFill="1" applyBorder="1" applyAlignment="1">
      <alignment horizontal="center" vertical="top" wrapText="1"/>
    </xf>
    <xf numFmtId="15" fontId="33" fillId="7" borderId="25" xfId="0" applyFont="1" applyFill="1" applyBorder="1" applyAlignment="1">
      <alignment horizontal="center" vertical="top" wrapText="1"/>
    </xf>
    <xf numFmtId="15" fontId="33" fillId="7" borderId="0" xfId="0" applyFont="1" applyFill="1" applyBorder="1" applyAlignment="1">
      <alignment horizontal="center" vertical="top" wrapText="1"/>
    </xf>
    <xf numFmtId="1" fontId="37" fillId="0" borderId="16" xfId="30" applyNumberFormat="1" applyFont="1" applyFill="1" applyBorder="1" applyAlignment="1">
      <alignment horizontal="center" vertical="top" wrapText="1"/>
      <protection/>
    </xf>
    <xf numFmtId="15" fontId="44" fillId="0" borderId="0" xfId="0" applyFont="1" applyAlignment="1">
      <alignment horizontal="justify" vertical="justify" wrapText="1"/>
    </xf>
    <xf numFmtId="15" fontId="43" fillId="0" borderId="0" xfId="0" applyFont="1" applyAlignment="1">
      <alignment horizontal="left" vertical="top" wrapText="1"/>
    </xf>
    <xf numFmtId="15" fontId="43" fillId="0" borderId="0" xfId="0" applyFont="1" applyAlignment="1">
      <alignment horizontal="justify" vertical="top" wrapText="1"/>
    </xf>
    <xf numFmtId="15" fontId="42" fillId="0" borderId="26" xfId="0" applyFont="1" applyBorder="1" applyAlignment="1">
      <alignment/>
    </xf>
    <xf numFmtId="180" fontId="42" fillId="5" borderId="26" xfId="0" applyNumberFormat="1" applyFont="1" applyFill="1" applyBorder="1" applyAlignment="1">
      <alignment horizontal="right"/>
    </xf>
    <xf numFmtId="180" fontId="50" fillId="5" borderId="0" xfId="0" applyNumberFormat="1" applyFont="1" applyFill="1" applyAlignment="1">
      <alignment horizontal="right"/>
    </xf>
    <xf numFmtId="180" fontId="50" fillId="5" borderId="13" xfId="0" applyNumberFormat="1" applyFont="1" applyFill="1" applyBorder="1" applyAlignment="1">
      <alignment horizontal="right"/>
    </xf>
    <xf numFmtId="180" fontId="50" fillId="5" borderId="8" xfId="0" applyNumberFormat="1" applyFont="1" applyFill="1" applyBorder="1" applyAlignment="1">
      <alignment horizontal="right"/>
    </xf>
    <xf numFmtId="15" fontId="54" fillId="0" borderId="27" xfId="0" applyFont="1" applyBorder="1" applyAlignment="1">
      <alignment/>
    </xf>
    <xf numFmtId="15" fontId="50" fillId="5" borderId="27" xfId="0" applyFont="1" applyFill="1" applyBorder="1" applyAlignment="1">
      <alignment horizontal="center" wrapText="1"/>
    </xf>
    <xf numFmtId="180" fontId="50" fillId="5" borderId="0" xfId="0" applyNumberFormat="1" applyFont="1" applyFill="1" applyBorder="1" applyAlignment="1">
      <alignment horizontal="right"/>
    </xf>
    <xf numFmtId="15" fontId="50" fillId="5" borderId="6" xfId="0" applyFont="1" applyFill="1" applyBorder="1" applyAlignment="1">
      <alignment horizontal="right" vertical="top" wrapText="1"/>
    </xf>
    <xf numFmtId="15" fontId="50" fillId="5" borderId="27" xfId="0" applyFont="1" applyFill="1" applyBorder="1" applyAlignment="1">
      <alignment/>
    </xf>
    <xf numFmtId="15" fontId="53" fillId="0" borderId="6" xfId="0" applyFont="1" applyBorder="1" applyAlignment="1">
      <alignment/>
    </xf>
    <xf numFmtId="15" fontId="37" fillId="5" borderId="12" xfId="0" applyFont="1" applyFill="1" applyBorder="1" applyAlignment="1">
      <alignment horizontal="right" vertical="top" wrapText="1"/>
    </xf>
    <xf numFmtId="15" fontId="53" fillId="0" borderId="0" xfId="0" applyFont="1" applyAlignment="1">
      <alignment/>
    </xf>
    <xf numFmtId="15" fontId="44" fillId="0" borderId="0" xfId="0" applyFont="1" applyAlignment="1">
      <alignment/>
    </xf>
    <xf numFmtId="15" fontId="45" fillId="0" borderId="0" xfId="0" applyFont="1" applyAlignment="1">
      <alignment horizontal="right"/>
    </xf>
    <xf numFmtId="15" fontId="72" fillId="0" borderId="0" xfId="0" applyFont="1" applyAlignment="1">
      <alignment/>
    </xf>
    <xf numFmtId="187" fontId="50" fillId="5" borderId="0" xfId="22" applyNumberFormat="1" applyFont="1" applyFill="1" applyAlignment="1">
      <alignment horizontal="right"/>
    </xf>
    <xf numFmtId="15" fontId="73" fillId="0" borderId="0" xfId="0" applyFont="1" applyAlignment="1">
      <alignment/>
    </xf>
    <xf numFmtId="15" fontId="44" fillId="0" borderId="12" xfId="0" applyFont="1" applyBorder="1" applyAlignment="1">
      <alignment/>
    </xf>
    <xf numFmtId="2" fontId="50" fillId="5" borderId="0" xfId="0" applyNumberFormat="1" applyFont="1" applyFill="1" applyAlignment="1">
      <alignment horizontal="right"/>
    </xf>
    <xf numFmtId="2" fontId="42" fillId="5" borderId="0" xfId="0" applyNumberFormat="1" applyFont="1" applyFill="1" applyAlignment="1">
      <alignment horizontal="right"/>
    </xf>
    <xf numFmtId="15" fontId="73" fillId="0" borderId="0" xfId="0" applyFont="1" applyAlignment="1">
      <alignment horizontal="right"/>
    </xf>
    <xf numFmtId="15" fontId="37" fillId="5" borderId="15" xfId="0" applyFont="1" applyFill="1" applyBorder="1" applyAlignment="1">
      <alignment horizontal="right" vertical="top" wrapText="1"/>
    </xf>
    <xf numFmtId="15" fontId="73" fillId="0" borderId="0" xfId="0" applyFont="1" applyAlignment="1">
      <alignment horizontal="right" vertical="top" wrapText="1"/>
    </xf>
    <xf numFmtId="15" fontId="42" fillId="5" borderId="12" xfId="0" applyFont="1" applyFill="1" applyBorder="1" applyAlignment="1">
      <alignment/>
    </xf>
    <xf numFmtId="15" fontId="61" fillId="0" borderId="0" xfId="0" applyFont="1" applyAlignment="1">
      <alignment/>
    </xf>
    <xf numFmtId="15" fontId="45" fillId="0" borderId="0" xfId="0" applyFont="1" applyAlignment="1">
      <alignment/>
    </xf>
    <xf numFmtId="15" fontId="68" fillId="0" borderId="0" xfId="0" applyFont="1" applyAlignment="1">
      <alignment/>
    </xf>
    <xf numFmtId="15" fontId="70" fillId="0" borderId="0" xfId="0" applyFont="1" applyAlignment="1">
      <alignment vertical="top"/>
    </xf>
    <xf numFmtId="15" fontId="10" fillId="0" borderId="0" xfId="29" applyFont="1" applyFill="1" applyAlignment="1" applyProtection="1">
      <alignment horizontal="center" vertical="center"/>
      <protection locked="0"/>
    </xf>
  </cellXfs>
  <cellStyles count="29">
    <cellStyle name="Normal" xfId="0"/>
    <cellStyle name="Hyperlink" xfId="15"/>
    <cellStyle name="Followed Hyperlink" xfId="16"/>
    <cellStyle name="Comma [0]_BancaItaliagiu99" xfId="17"/>
    <cellStyle name="Comma_BancaItaliagiu99" xfId="18"/>
    <cellStyle name="Currency [0]_abi399" xfId="19"/>
    <cellStyle name="Currency_abi399" xfId="20"/>
    <cellStyle name="Euro" xfId="21"/>
    <cellStyle name="Comma" xfId="22"/>
    <cellStyle name="Migliaia (0)" xfId="23"/>
    <cellStyle name="Migliaia (0)_C.E.  Confronto GIU 95_94" xfId="24"/>
    <cellStyle name="Comma [0]" xfId="25"/>
    <cellStyle name="Non_definito" xfId="26"/>
    <cellStyle name="Normal_LC" xfId="27"/>
    <cellStyle name="Normale_Cartel5" xfId="28"/>
    <cellStyle name="Normale_CONSOLIDATO_Tabelle_coll_1206" xfId="29"/>
    <cellStyle name="Normale_Evol CE Eng" xfId="30"/>
    <cellStyle name="Normale_Foglio di lavoro in D: _DOCUMENTO INFORMATIVO FASCICOLO ITALIANO (Teresa) 03_Documento Informativo 20061114" xfId="31"/>
    <cellStyle name="Normale_INDIVIDUALE_Tabelle_coll_1206" xfId="32"/>
    <cellStyle name="Normale_Margine degli interessi" xfId="33"/>
    <cellStyle name="Normale_Operazioni finanziarie" xfId="34"/>
    <cellStyle name="Normale_Schemi per comunicati stampa (2)" xfId="35"/>
    <cellStyle name="Normale_SCHEMI-BI" xfId="36"/>
    <cellStyle name="Normale_XINDIVIDUALE_Tabelle_coll_1205" xfId="37"/>
    <cellStyle name="Percent" xfId="38"/>
    <cellStyle name="Currency" xfId="39"/>
    <cellStyle name="Valuta (0)" xfId="40"/>
    <cellStyle name="Currency [0]" xfId="41"/>
    <cellStyle name="Valuta [0]_XINDIVIDUALE_Tabelle_coll_1205"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19050</xdr:rowOff>
    </xdr:from>
    <xdr:to>
      <xdr:col>10</xdr:col>
      <xdr:colOff>0</xdr:colOff>
      <xdr:row>36</xdr:row>
      <xdr:rowOff>19050</xdr:rowOff>
    </xdr:to>
    <xdr:sp>
      <xdr:nvSpPr>
        <xdr:cNvPr id="1" name="Line 3"/>
        <xdr:cNvSpPr>
          <a:spLocks/>
        </xdr:cNvSpPr>
      </xdr:nvSpPr>
      <xdr:spPr>
        <a:xfrm>
          <a:off x="9525" y="6524625"/>
          <a:ext cx="67246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3</xdr:row>
      <xdr:rowOff>0</xdr:rowOff>
    </xdr:from>
    <xdr:to>
      <xdr:col>5</xdr:col>
      <xdr:colOff>419100</xdr:colOff>
      <xdr:row>3</xdr:row>
      <xdr:rowOff>0</xdr:rowOff>
    </xdr:to>
    <xdr:sp>
      <xdr:nvSpPr>
        <xdr:cNvPr id="2" name="Line 4"/>
        <xdr:cNvSpPr>
          <a:spLocks/>
        </xdr:cNvSpPr>
      </xdr:nvSpPr>
      <xdr:spPr>
        <a:xfrm>
          <a:off x="4114800" y="70485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0</xdr:rowOff>
    </xdr:from>
    <xdr:to>
      <xdr:col>5</xdr:col>
      <xdr:colOff>419100</xdr:colOff>
      <xdr:row>8</xdr:row>
      <xdr:rowOff>0</xdr:rowOff>
    </xdr:to>
    <xdr:sp>
      <xdr:nvSpPr>
        <xdr:cNvPr id="3" name="Line 5"/>
        <xdr:cNvSpPr>
          <a:spLocks/>
        </xdr:cNvSpPr>
      </xdr:nvSpPr>
      <xdr:spPr>
        <a:xfrm>
          <a:off x="4143375" y="1514475"/>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8</xdr:row>
      <xdr:rowOff>0</xdr:rowOff>
    </xdr:from>
    <xdr:to>
      <xdr:col>9</xdr:col>
      <xdr:colOff>419100</xdr:colOff>
      <xdr:row>8</xdr:row>
      <xdr:rowOff>0</xdr:rowOff>
    </xdr:to>
    <xdr:sp>
      <xdr:nvSpPr>
        <xdr:cNvPr id="4" name="Line 7"/>
        <xdr:cNvSpPr>
          <a:spLocks/>
        </xdr:cNvSpPr>
      </xdr:nvSpPr>
      <xdr:spPr>
        <a:xfrm>
          <a:off x="5905500" y="1514475"/>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2047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 name="Rectangle 2"/>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3" name="Rectangle 3"/>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4" name="Rectangle 4"/>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5" name="Rectangle 5"/>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6" name="Rectangle 6"/>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7" name="Rectangle 7"/>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8" name="Rectangle 8"/>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9" name="Rectangle 9"/>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0" name="Rectangle 10"/>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1" name="Rectangle 11"/>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2" name="Rectangle 12"/>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3" name="Rectangle 13"/>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4" name="Rectangle 14"/>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5" name="Rectangle 15"/>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6" name="Rectangle 16"/>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7" name="Rectangle 17"/>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8" name="Rectangle 18"/>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9" name="Rectangle 19"/>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0" name="Rectangle 20"/>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1" name="Rectangle 21"/>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2" name="Rectangle 22"/>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3" name="Rectangle 23"/>
        <xdr:cNvSpPr>
          <a:spLocks/>
        </xdr:cNvSpPr>
      </xdr:nvSpPr>
      <xdr:spPr>
        <a:xfrm>
          <a:off x="5200650" y="0"/>
          <a:ext cx="1905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0</xdr:rowOff>
    </xdr:from>
    <xdr:to>
      <xdr:col>10</xdr:col>
      <xdr:colOff>9525</xdr:colOff>
      <xdr:row>39</xdr:row>
      <xdr:rowOff>0</xdr:rowOff>
    </xdr:to>
    <xdr:sp>
      <xdr:nvSpPr>
        <xdr:cNvPr id="24" name="Line 26"/>
        <xdr:cNvSpPr>
          <a:spLocks/>
        </xdr:cNvSpPr>
      </xdr:nvSpPr>
      <xdr:spPr>
        <a:xfrm>
          <a:off x="9525" y="6648450"/>
          <a:ext cx="69437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xdr:row>
      <xdr:rowOff>0</xdr:rowOff>
    </xdr:from>
    <xdr:to>
      <xdr:col>5</xdr:col>
      <xdr:colOff>57150</xdr:colOff>
      <xdr:row>3</xdr:row>
      <xdr:rowOff>0</xdr:rowOff>
    </xdr:to>
    <xdr:sp>
      <xdr:nvSpPr>
        <xdr:cNvPr id="25" name="Line 29"/>
        <xdr:cNvSpPr>
          <a:spLocks/>
        </xdr:cNvSpPr>
      </xdr:nvSpPr>
      <xdr:spPr>
        <a:xfrm>
          <a:off x="2266950" y="657225"/>
          <a:ext cx="22955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3</xdr:row>
      <xdr:rowOff>0</xdr:rowOff>
    </xdr:from>
    <xdr:to>
      <xdr:col>10</xdr:col>
      <xdr:colOff>0</xdr:colOff>
      <xdr:row>3</xdr:row>
      <xdr:rowOff>0</xdr:rowOff>
    </xdr:to>
    <xdr:sp>
      <xdr:nvSpPr>
        <xdr:cNvPr id="26" name="Line 30"/>
        <xdr:cNvSpPr>
          <a:spLocks/>
        </xdr:cNvSpPr>
      </xdr:nvSpPr>
      <xdr:spPr>
        <a:xfrm>
          <a:off x="4686300" y="657225"/>
          <a:ext cx="2257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142875</xdr:rowOff>
    </xdr:from>
    <xdr:to>
      <xdr:col>5</xdr:col>
      <xdr:colOff>9525</xdr:colOff>
      <xdr:row>7</xdr:row>
      <xdr:rowOff>142875</xdr:rowOff>
    </xdr:to>
    <xdr:sp>
      <xdr:nvSpPr>
        <xdr:cNvPr id="27" name="Line 31"/>
        <xdr:cNvSpPr>
          <a:spLocks/>
        </xdr:cNvSpPr>
      </xdr:nvSpPr>
      <xdr:spPr>
        <a:xfrm>
          <a:off x="2333625" y="1323975"/>
          <a:ext cx="21812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0</xdr:rowOff>
    </xdr:from>
    <xdr:to>
      <xdr:col>10</xdr:col>
      <xdr:colOff>9525</xdr:colOff>
      <xdr:row>8</xdr:row>
      <xdr:rowOff>0</xdr:rowOff>
    </xdr:to>
    <xdr:sp>
      <xdr:nvSpPr>
        <xdr:cNvPr id="28" name="Line 32"/>
        <xdr:cNvSpPr>
          <a:spLocks/>
        </xdr:cNvSpPr>
      </xdr:nvSpPr>
      <xdr:spPr>
        <a:xfrm>
          <a:off x="4781550" y="1333500"/>
          <a:ext cx="21717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Rectangle 2"/>
        <xdr:cNvSpPr>
          <a:spLocks/>
        </xdr:cNvSpPr>
      </xdr:nvSpPr>
      <xdr:spPr>
        <a:xfrm>
          <a:off x="30765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Rectangle 3"/>
        <xdr:cNvSpPr>
          <a:spLocks/>
        </xdr:cNvSpPr>
      </xdr:nvSpPr>
      <xdr:spPr>
        <a:xfrm>
          <a:off x="30765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Rectangle 4"/>
        <xdr:cNvSpPr>
          <a:spLocks/>
        </xdr:cNvSpPr>
      </xdr:nvSpPr>
      <xdr:spPr>
        <a:xfrm>
          <a:off x="30765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2" name="Rectangle 12"/>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3" name="Rectangle 13"/>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4" name="Rectangle 14"/>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2428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1" name="Rectangle 41"/>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2" name="Rectangle 42"/>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3" name="Rectangle 43"/>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4" name="Rectangle 44"/>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5" name="Rectangle 45"/>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6" name="Rectangle 46"/>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7" name="Rectangle 47"/>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8" name="Rectangle 48"/>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9" name="Rectangle 49"/>
        <xdr:cNvSpPr>
          <a:spLocks/>
        </xdr:cNvSpPr>
      </xdr:nvSpPr>
      <xdr:spPr>
        <a:xfrm>
          <a:off x="3076575" y="0"/>
          <a:ext cx="1857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43</xdr:row>
      <xdr:rowOff>0</xdr:rowOff>
    </xdr:from>
    <xdr:to>
      <xdr:col>9</xdr:col>
      <xdr:colOff>438150</xdr:colOff>
      <xdr:row>43</xdr:row>
      <xdr:rowOff>0</xdr:rowOff>
    </xdr:to>
    <xdr:sp>
      <xdr:nvSpPr>
        <xdr:cNvPr id="50" name="Line 52"/>
        <xdr:cNvSpPr>
          <a:spLocks/>
        </xdr:cNvSpPr>
      </xdr:nvSpPr>
      <xdr:spPr>
        <a:xfrm>
          <a:off x="9525" y="6400800"/>
          <a:ext cx="66770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3</xdr:row>
      <xdr:rowOff>0</xdr:rowOff>
    </xdr:from>
    <xdr:to>
      <xdr:col>5</xdr:col>
      <xdr:colOff>419100</xdr:colOff>
      <xdr:row>3</xdr:row>
      <xdr:rowOff>0</xdr:rowOff>
    </xdr:to>
    <xdr:sp>
      <xdr:nvSpPr>
        <xdr:cNvPr id="51" name="Line 53"/>
        <xdr:cNvSpPr>
          <a:spLocks/>
        </xdr:cNvSpPr>
      </xdr:nvSpPr>
      <xdr:spPr>
        <a:xfrm>
          <a:off x="4076700" y="6477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8</xdr:row>
      <xdr:rowOff>0</xdr:rowOff>
    </xdr:from>
    <xdr:to>
      <xdr:col>5</xdr:col>
      <xdr:colOff>419100</xdr:colOff>
      <xdr:row>8</xdr:row>
      <xdr:rowOff>0</xdr:rowOff>
    </xdr:to>
    <xdr:sp>
      <xdr:nvSpPr>
        <xdr:cNvPr id="52" name="Line 54"/>
        <xdr:cNvSpPr>
          <a:spLocks/>
        </xdr:cNvSpPr>
      </xdr:nvSpPr>
      <xdr:spPr>
        <a:xfrm>
          <a:off x="4114800" y="138112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3</xdr:row>
      <xdr:rowOff>0</xdr:rowOff>
    </xdr:from>
    <xdr:to>
      <xdr:col>5</xdr:col>
      <xdr:colOff>419100</xdr:colOff>
      <xdr:row>3</xdr:row>
      <xdr:rowOff>0</xdr:rowOff>
    </xdr:to>
    <xdr:sp>
      <xdr:nvSpPr>
        <xdr:cNvPr id="53" name="Line 55"/>
        <xdr:cNvSpPr>
          <a:spLocks/>
        </xdr:cNvSpPr>
      </xdr:nvSpPr>
      <xdr:spPr>
        <a:xfrm>
          <a:off x="4076700" y="6477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25</xdr:row>
      <xdr:rowOff>0</xdr:rowOff>
    </xdr:from>
    <xdr:to>
      <xdr:col>5</xdr:col>
      <xdr:colOff>419100</xdr:colOff>
      <xdr:row>25</xdr:row>
      <xdr:rowOff>0</xdr:rowOff>
    </xdr:to>
    <xdr:sp>
      <xdr:nvSpPr>
        <xdr:cNvPr id="54" name="Line 56"/>
        <xdr:cNvSpPr>
          <a:spLocks/>
        </xdr:cNvSpPr>
      </xdr:nvSpPr>
      <xdr:spPr>
        <a:xfrm>
          <a:off x="4114800" y="383857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3</xdr:row>
      <xdr:rowOff>0</xdr:rowOff>
    </xdr:from>
    <xdr:to>
      <xdr:col>9</xdr:col>
      <xdr:colOff>419100</xdr:colOff>
      <xdr:row>3</xdr:row>
      <xdr:rowOff>0</xdr:rowOff>
    </xdr:to>
    <xdr:sp>
      <xdr:nvSpPr>
        <xdr:cNvPr id="55" name="Line 57"/>
        <xdr:cNvSpPr>
          <a:spLocks/>
        </xdr:cNvSpPr>
      </xdr:nvSpPr>
      <xdr:spPr>
        <a:xfrm>
          <a:off x="5838825" y="6477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8</xdr:row>
      <xdr:rowOff>0</xdr:rowOff>
    </xdr:from>
    <xdr:to>
      <xdr:col>9</xdr:col>
      <xdr:colOff>419100</xdr:colOff>
      <xdr:row>8</xdr:row>
      <xdr:rowOff>0</xdr:rowOff>
    </xdr:to>
    <xdr:sp>
      <xdr:nvSpPr>
        <xdr:cNvPr id="56" name="Line 58"/>
        <xdr:cNvSpPr>
          <a:spLocks/>
        </xdr:cNvSpPr>
      </xdr:nvSpPr>
      <xdr:spPr>
        <a:xfrm>
          <a:off x="5876925" y="138112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3</xdr:row>
      <xdr:rowOff>0</xdr:rowOff>
    </xdr:from>
    <xdr:to>
      <xdr:col>9</xdr:col>
      <xdr:colOff>419100</xdr:colOff>
      <xdr:row>3</xdr:row>
      <xdr:rowOff>0</xdr:rowOff>
    </xdr:to>
    <xdr:sp>
      <xdr:nvSpPr>
        <xdr:cNvPr id="57" name="Line 59"/>
        <xdr:cNvSpPr>
          <a:spLocks/>
        </xdr:cNvSpPr>
      </xdr:nvSpPr>
      <xdr:spPr>
        <a:xfrm>
          <a:off x="5838825" y="6477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25</xdr:row>
      <xdr:rowOff>0</xdr:rowOff>
    </xdr:from>
    <xdr:to>
      <xdr:col>9</xdr:col>
      <xdr:colOff>419100</xdr:colOff>
      <xdr:row>25</xdr:row>
      <xdr:rowOff>0</xdr:rowOff>
    </xdr:to>
    <xdr:sp>
      <xdr:nvSpPr>
        <xdr:cNvPr id="58" name="Line 60"/>
        <xdr:cNvSpPr>
          <a:spLocks/>
        </xdr:cNvSpPr>
      </xdr:nvSpPr>
      <xdr:spPr>
        <a:xfrm>
          <a:off x="5876925" y="383857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18</xdr:col>
      <xdr:colOff>209550</xdr:colOff>
      <xdr:row>23</xdr:row>
      <xdr:rowOff>0</xdr:rowOff>
    </xdr:to>
    <xdr:sp>
      <xdr:nvSpPr>
        <xdr:cNvPr id="1" name="Line 1"/>
        <xdr:cNvSpPr>
          <a:spLocks/>
        </xdr:cNvSpPr>
      </xdr:nvSpPr>
      <xdr:spPr>
        <a:xfrm>
          <a:off x="19050" y="3638550"/>
          <a:ext cx="5381625" cy="0"/>
        </a:xfrm>
        <a:prstGeom prst="line">
          <a:avLst/>
        </a:prstGeom>
        <a:solidFill>
          <a:srgbClr val="FFFFFF"/>
        </a:solid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57150</xdr:rowOff>
    </xdr:from>
    <xdr:to>
      <xdr:col>18</xdr:col>
      <xdr:colOff>200025</xdr:colOff>
      <xdr:row>24</xdr:row>
      <xdr:rowOff>57150</xdr:rowOff>
    </xdr:to>
    <xdr:sp>
      <xdr:nvSpPr>
        <xdr:cNvPr id="2" name="Line 5"/>
        <xdr:cNvSpPr>
          <a:spLocks/>
        </xdr:cNvSpPr>
      </xdr:nvSpPr>
      <xdr:spPr>
        <a:xfrm>
          <a:off x="19050" y="3857625"/>
          <a:ext cx="5372100" cy="0"/>
        </a:xfrm>
        <a:prstGeom prst="line">
          <a:avLst/>
        </a:prstGeom>
        <a:solidFill>
          <a:srgbClr val="FFFFFF"/>
        </a:solid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0</xdr:rowOff>
    </xdr:from>
    <xdr:to>
      <xdr:col>10</xdr:col>
      <xdr:colOff>0</xdr:colOff>
      <xdr:row>33</xdr:row>
      <xdr:rowOff>0</xdr:rowOff>
    </xdr:to>
    <xdr:sp>
      <xdr:nvSpPr>
        <xdr:cNvPr id="1" name="Line 3"/>
        <xdr:cNvSpPr>
          <a:spLocks/>
        </xdr:cNvSpPr>
      </xdr:nvSpPr>
      <xdr:spPr>
        <a:xfrm>
          <a:off x="19050" y="5648325"/>
          <a:ext cx="66960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5</xdr:row>
      <xdr:rowOff>0</xdr:rowOff>
    </xdr:from>
    <xdr:to>
      <xdr:col>5</xdr:col>
      <xdr:colOff>409575</xdr:colOff>
      <xdr:row>5</xdr:row>
      <xdr:rowOff>0</xdr:rowOff>
    </xdr:to>
    <xdr:sp>
      <xdr:nvSpPr>
        <xdr:cNvPr id="2" name="Line 4"/>
        <xdr:cNvSpPr>
          <a:spLocks/>
        </xdr:cNvSpPr>
      </xdr:nvSpPr>
      <xdr:spPr>
        <a:xfrm>
          <a:off x="4086225" y="9525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0</xdr:rowOff>
    </xdr:from>
    <xdr:to>
      <xdr:col>5</xdr:col>
      <xdr:colOff>419100</xdr:colOff>
      <xdr:row>7</xdr:row>
      <xdr:rowOff>0</xdr:rowOff>
    </xdr:to>
    <xdr:sp>
      <xdr:nvSpPr>
        <xdr:cNvPr id="3" name="Line 5"/>
        <xdr:cNvSpPr>
          <a:spLocks/>
        </xdr:cNvSpPr>
      </xdr:nvSpPr>
      <xdr:spPr>
        <a:xfrm>
          <a:off x="4124325" y="1238250"/>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5</xdr:row>
      <xdr:rowOff>0</xdr:rowOff>
    </xdr:from>
    <xdr:to>
      <xdr:col>9</xdr:col>
      <xdr:colOff>419100</xdr:colOff>
      <xdr:row>5</xdr:row>
      <xdr:rowOff>0</xdr:rowOff>
    </xdr:to>
    <xdr:sp>
      <xdr:nvSpPr>
        <xdr:cNvPr id="4" name="Line 6"/>
        <xdr:cNvSpPr>
          <a:spLocks/>
        </xdr:cNvSpPr>
      </xdr:nvSpPr>
      <xdr:spPr>
        <a:xfrm>
          <a:off x="5857875" y="952500"/>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7</xdr:row>
      <xdr:rowOff>0</xdr:rowOff>
    </xdr:from>
    <xdr:to>
      <xdr:col>9</xdr:col>
      <xdr:colOff>419100</xdr:colOff>
      <xdr:row>7</xdr:row>
      <xdr:rowOff>0</xdr:rowOff>
    </xdr:to>
    <xdr:sp>
      <xdr:nvSpPr>
        <xdr:cNvPr id="5" name="Line 7"/>
        <xdr:cNvSpPr>
          <a:spLocks/>
        </xdr:cNvSpPr>
      </xdr:nvSpPr>
      <xdr:spPr>
        <a:xfrm>
          <a:off x="5886450" y="1238250"/>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0</xdr:rowOff>
    </xdr:from>
    <xdr:to>
      <xdr:col>10</xdr:col>
      <xdr:colOff>57150</xdr:colOff>
      <xdr:row>42</xdr:row>
      <xdr:rowOff>0</xdr:rowOff>
    </xdr:to>
    <xdr:sp>
      <xdr:nvSpPr>
        <xdr:cNvPr id="1" name="Line 36"/>
        <xdr:cNvSpPr>
          <a:spLocks/>
        </xdr:cNvSpPr>
      </xdr:nvSpPr>
      <xdr:spPr>
        <a:xfrm>
          <a:off x="19050" y="6391275"/>
          <a:ext cx="61245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5</xdr:row>
      <xdr:rowOff>0</xdr:rowOff>
    </xdr:from>
    <xdr:to>
      <xdr:col>5</xdr:col>
      <xdr:colOff>371475</xdr:colOff>
      <xdr:row>5</xdr:row>
      <xdr:rowOff>0</xdr:rowOff>
    </xdr:to>
    <xdr:sp>
      <xdr:nvSpPr>
        <xdr:cNvPr id="2" name="Line 37"/>
        <xdr:cNvSpPr>
          <a:spLocks/>
        </xdr:cNvSpPr>
      </xdr:nvSpPr>
      <xdr:spPr>
        <a:xfrm>
          <a:off x="3724275" y="10477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8</xdr:row>
      <xdr:rowOff>0</xdr:rowOff>
    </xdr:from>
    <xdr:to>
      <xdr:col>5</xdr:col>
      <xdr:colOff>371475</xdr:colOff>
      <xdr:row>8</xdr:row>
      <xdr:rowOff>0</xdr:rowOff>
    </xdr:to>
    <xdr:sp>
      <xdr:nvSpPr>
        <xdr:cNvPr id="3" name="Line 39"/>
        <xdr:cNvSpPr>
          <a:spLocks/>
        </xdr:cNvSpPr>
      </xdr:nvSpPr>
      <xdr:spPr>
        <a:xfrm>
          <a:off x="3743325" y="1343025"/>
          <a:ext cx="7715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25</xdr:row>
      <xdr:rowOff>0</xdr:rowOff>
    </xdr:from>
    <xdr:to>
      <xdr:col>5</xdr:col>
      <xdr:colOff>371475</xdr:colOff>
      <xdr:row>25</xdr:row>
      <xdr:rowOff>0</xdr:rowOff>
    </xdr:to>
    <xdr:sp>
      <xdr:nvSpPr>
        <xdr:cNvPr id="4" name="Line 40"/>
        <xdr:cNvSpPr>
          <a:spLocks/>
        </xdr:cNvSpPr>
      </xdr:nvSpPr>
      <xdr:spPr>
        <a:xfrm>
          <a:off x="3724275" y="392430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5</xdr:row>
      <xdr:rowOff>0</xdr:rowOff>
    </xdr:from>
    <xdr:to>
      <xdr:col>9</xdr:col>
      <xdr:colOff>361950</xdr:colOff>
      <xdr:row>5</xdr:row>
      <xdr:rowOff>0</xdr:rowOff>
    </xdr:to>
    <xdr:sp>
      <xdr:nvSpPr>
        <xdr:cNvPr id="5" name="Line 41"/>
        <xdr:cNvSpPr>
          <a:spLocks/>
        </xdr:cNvSpPr>
      </xdr:nvSpPr>
      <xdr:spPr>
        <a:xfrm>
          <a:off x="5257800" y="10477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5</xdr:row>
      <xdr:rowOff>0</xdr:rowOff>
    </xdr:from>
    <xdr:to>
      <xdr:col>9</xdr:col>
      <xdr:colOff>361950</xdr:colOff>
      <xdr:row>5</xdr:row>
      <xdr:rowOff>0</xdr:rowOff>
    </xdr:to>
    <xdr:sp>
      <xdr:nvSpPr>
        <xdr:cNvPr id="6" name="Line 42"/>
        <xdr:cNvSpPr>
          <a:spLocks/>
        </xdr:cNvSpPr>
      </xdr:nvSpPr>
      <xdr:spPr>
        <a:xfrm>
          <a:off x="5257800" y="10477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8</xdr:row>
      <xdr:rowOff>0</xdr:rowOff>
    </xdr:from>
    <xdr:to>
      <xdr:col>9</xdr:col>
      <xdr:colOff>400050</xdr:colOff>
      <xdr:row>8</xdr:row>
      <xdr:rowOff>0</xdr:rowOff>
    </xdr:to>
    <xdr:sp>
      <xdr:nvSpPr>
        <xdr:cNvPr id="7" name="Line 43"/>
        <xdr:cNvSpPr>
          <a:spLocks/>
        </xdr:cNvSpPr>
      </xdr:nvSpPr>
      <xdr:spPr>
        <a:xfrm>
          <a:off x="5429250" y="1343025"/>
          <a:ext cx="6572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25</xdr:row>
      <xdr:rowOff>0</xdr:rowOff>
    </xdr:from>
    <xdr:to>
      <xdr:col>9</xdr:col>
      <xdr:colOff>400050</xdr:colOff>
      <xdr:row>25</xdr:row>
      <xdr:rowOff>0</xdr:rowOff>
    </xdr:to>
    <xdr:sp>
      <xdr:nvSpPr>
        <xdr:cNvPr id="8" name="Line 44"/>
        <xdr:cNvSpPr>
          <a:spLocks/>
        </xdr:cNvSpPr>
      </xdr:nvSpPr>
      <xdr:spPr>
        <a:xfrm>
          <a:off x="5429250" y="3924300"/>
          <a:ext cx="6572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0</xdr:colOff>
      <xdr:row>3</xdr:row>
      <xdr:rowOff>0</xdr:rowOff>
    </xdr:to>
    <xdr:sp>
      <xdr:nvSpPr>
        <xdr:cNvPr id="1" name="Line 2"/>
        <xdr:cNvSpPr>
          <a:spLocks/>
        </xdr:cNvSpPr>
      </xdr:nvSpPr>
      <xdr:spPr>
        <a:xfrm>
          <a:off x="5553075" y="733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2" name="Line 3"/>
        <xdr:cNvSpPr>
          <a:spLocks/>
        </xdr:cNvSpPr>
      </xdr:nvSpPr>
      <xdr:spPr>
        <a:xfrm>
          <a:off x="5553075" y="20193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3</xdr:row>
      <xdr:rowOff>0</xdr:rowOff>
    </xdr:to>
    <xdr:sp>
      <xdr:nvSpPr>
        <xdr:cNvPr id="3" name="Line 4"/>
        <xdr:cNvSpPr>
          <a:spLocks/>
        </xdr:cNvSpPr>
      </xdr:nvSpPr>
      <xdr:spPr>
        <a:xfrm>
          <a:off x="5553075" y="733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4" name="Line 5"/>
        <xdr:cNvSpPr>
          <a:spLocks/>
        </xdr:cNvSpPr>
      </xdr:nvSpPr>
      <xdr:spPr>
        <a:xfrm>
          <a:off x="5553075" y="20193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5" name="Line 8"/>
        <xdr:cNvSpPr>
          <a:spLocks/>
        </xdr:cNvSpPr>
      </xdr:nvSpPr>
      <xdr:spPr>
        <a:xfrm>
          <a:off x="5553075" y="20193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6" name="Line 9"/>
        <xdr:cNvSpPr>
          <a:spLocks/>
        </xdr:cNvSpPr>
      </xdr:nvSpPr>
      <xdr:spPr>
        <a:xfrm>
          <a:off x="5553075" y="20193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Rectangle 2"/>
        <xdr:cNvSpPr>
          <a:spLocks/>
        </xdr:cNvSpPr>
      </xdr:nvSpPr>
      <xdr:spPr>
        <a:xfrm>
          <a:off x="30956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Rectangle 3"/>
        <xdr:cNvSpPr>
          <a:spLocks/>
        </xdr:cNvSpPr>
      </xdr:nvSpPr>
      <xdr:spPr>
        <a:xfrm>
          <a:off x="30956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Rectangle 4"/>
        <xdr:cNvSpPr>
          <a:spLocks/>
        </xdr:cNvSpPr>
      </xdr:nvSpPr>
      <xdr:spPr>
        <a:xfrm>
          <a:off x="30956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12" name="Rectangle 12"/>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13" name="Rectangle 13"/>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14" name="Rectangle 14"/>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2381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1" name="Rectangle 41"/>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2" name="Rectangle 42"/>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3" name="Rectangle 43"/>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4" name="Rectangle 44"/>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5" name="Rectangle 45"/>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6" name="Rectangle 46"/>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7" name="Rectangle 47"/>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8" name="Rectangle 48"/>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6</xdr:col>
      <xdr:colOff>0</xdr:colOff>
      <xdr:row>0</xdr:row>
      <xdr:rowOff>0</xdr:rowOff>
    </xdr:to>
    <xdr:sp>
      <xdr:nvSpPr>
        <xdr:cNvPr id="49" name="Rectangle 49"/>
        <xdr:cNvSpPr>
          <a:spLocks/>
        </xdr:cNvSpPr>
      </xdr:nvSpPr>
      <xdr:spPr>
        <a:xfrm>
          <a:off x="5105400" y="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3</xdr:row>
      <xdr:rowOff>0</xdr:rowOff>
    </xdr:to>
    <xdr:sp>
      <xdr:nvSpPr>
        <xdr:cNvPr id="50" name="Line 51"/>
        <xdr:cNvSpPr>
          <a:spLocks/>
        </xdr:cNvSpPr>
      </xdr:nvSpPr>
      <xdr:spPr>
        <a:xfrm>
          <a:off x="5686425" y="638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51" name="Line 52"/>
        <xdr:cNvSpPr>
          <a:spLocks/>
        </xdr:cNvSpPr>
      </xdr:nvSpPr>
      <xdr:spPr>
        <a:xfrm>
          <a:off x="5686425" y="1876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3</xdr:row>
      <xdr:rowOff>0</xdr:rowOff>
    </xdr:to>
    <xdr:sp>
      <xdr:nvSpPr>
        <xdr:cNvPr id="52" name="Line 53"/>
        <xdr:cNvSpPr>
          <a:spLocks/>
        </xdr:cNvSpPr>
      </xdr:nvSpPr>
      <xdr:spPr>
        <a:xfrm>
          <a:off x="5686425" y="638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6</xdr:col>
      <xdr:colOff>0</xdr:colOff>
      <xdr:row>25</xdr:row>
      <xdr:rowOff>0</xdr:rowOff>
    </xdr:to>
    <xdr:sp>
      <xdr:nvSpPr>
        <xdr:cNvPr id="53" name="Line 54"/>
        <xdr:cNvSpPr>
          <a:spLocks/>
        </xdr:cNvSpPr>
      </xdr:nvSpPr>
      <xdr:spPr>
        <a:xfrm>
          <a:off x="5686425" y="52578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3</xdr:row>
      <xdr:rowOff>0</xdr:rowOff>
    </xdr:to>
    <xdr:sp>
      <xdr:nvSpPr>
        <xdr:cNvPr id="54" name="Line 55"/>
        <xdr:cNvSpPr>
          <a:spLocks/>
        </xdr:cNvSpPr>
      </xdr:nvSpPr>
      <xdr:spPr>
        <a:xfrm>
          <a:off x="5686425" y="638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55" name="Line 56"/>
        <xdr:cNvSpPr>
          <a:spLocks/>
        </xdr:cNvSpPr>
      </xdr:nvSpPr>
      <xdr:spPr>
        <a:xfrm>
          <a:off x="5686425" y="1876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0</xdr:rowOff>
    </xdr:from>
    <xdr:to>
      <xdr:col>6</xdr:col>
      <xdr:colOff>0</xdr:colOff>
      <xdr:row>3</xdr:row>
      <xdr:rowOff>0</xdr:rowOff>
    </xdr:to>
    <xdr:sp>
      <xdr:nvSpPr>
        <xdr:cNvPr id="56" name="Line 57"/>
        <xdr:cNvSpPr>
          <a:spLocks/>
        </xdr:cNvSpPr>
      </xdr:nvSpPr>
      <xdr:spPr>
        <a:xfrm>
          <a:off x="5686425" y="638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6</xdr:col>
      <xdr:colOff>0</xdr:colOff>
      <xdr:row>25</xdr:row>
      <xdr:rowOff>0</xdr:rowOff>
    </xdr:to>
    <xdr:sp>
      <xdr:nvSpPr>
        <xdr:cNvPr id="57" name="Line 58"/>
        <xdr:cNvSpPr>
          <a:spLocks/>
        </xdr:cNvSpPr>
      </xdr:nvSpPr>
      <xdr:spPr>
        <a:xfrm>
          <a:off x="5686425" y="52578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58" name="Line 60"/>
        <xdr:cNvSpPr>
          <a:spLocks/>
        </xdr:cNvSpPr>
      </xdr:nvSpPr>
      <xdr:spPr>
        <a:xfrm>
          <a:off x="5686425" y="1876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6</xdr:col>
      <xdr:colOff>0</xdr:colOff>
      <xdr:row>25</xdr:row>
      <xdr:rowOff>0</xdr:rowOff>
    </xdr:to>
    <xdr:sp>
      <xdr:nvSpPr>
        <xdr:cNvPr id="59" name="Line 61"/>
        <xdr:cNvSpPr>
          <a:spLocks/>
        </xdr:cNvSpPr>
      </xdr:nvSpPr>
      <xdr:spPr>
        <a:xfrm>
          <a:off x="5686425" y="52578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6</xdr:col>
      <xdr:colOff>0</xdr:colOff>
      <xdr:row>8</xdr:row>
      <xdr:rowOff>0</xdr:rowOff>
    </xdr:to>
    <xdr:sp>
      <xdr:nvSpPr>
        <xdr:cNvPr id="60" name="Line 62"/>
        <xdr:cNvSpPr>
          <a:spLocks/>
        </xdr:cNvSpPr>
      </xdr:nvSpPr>
      <xdr:spPr>
        <a:xfrm>
          <a:off x="5686425" y="18764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6</xdr:col>
      <xdr:colOff>0</xdr:colOff>
      <xdr:row>25</xdr:row>
      <xdr:rowOff>0</xdr:rowOff>
    </xdr:to>
    <xdr:sp>
      <xdr:nvSpPr>
        <xdr:cNvPr id="61" name="Line 63"/>
        <xdr:cNvSpPr>
          <a:spLocks/>
        </xdr:cNvSpPr>
      </xdr:nvSpPr>
      <xdr:spPr>
        <a:xfrm>
          <a:off x="5686425" y="52578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34-Bilanci_Impresa\Dati0f\BILANCI\BANCA%20INTESA\Bilancio%2031.12.2005\FASCIC%20BILANCIO\CONS_Tabele%20Rel%20Gest%20OL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34-Bilanci_Impresa\Dati0f\BILANCI\BANCA%20INTESA\Bilancio%2031.12.2005\FASCIC%20BILANCIO\Varie%20no%20fascicolo\x_TABELLE%20SUPERATE\Rating%20interno_SUPERA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xcel\34-Bilanci_Impresa\Dati0f\BILANCI\BANCA%20INTESA\Bilancio%2031.12.2003\06_Ipotesi%20chiusura%20CE%20(+tabelle%20CE%20x%20Relgest)\Intesa_Ipo_Chiu_12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mpshare\GrandiAree\Manfr&#232;\Bilancio\Semestrale\Semestrale%202004\Civilistico\Tabelle\Vuote\Prospetti%20di%20bilancio%20civilistico%20riclassific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 riclass. old"/>
      <sheetName val="Crediti clie old"/>
      <sheetName val="cred_cassa_cli old"/>
      <sheetName val="Raccolta client old"/>
      <sheetName val="Racc_Indir old"/>
      <sheetName val="Att_finan_negoz old"/>
      <sheetName val="Pass_finan_negoz old "/>
      <sheetName val="Att_finan_vend old"/>
      <sheetName val="Att_finan_scad old"/>
      <sheetName val="Op_coper_fair old"/>
      <sheetName val="Pos_interb_netta old"/>
      <sheetName val="Attivita non correnti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Rating intern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iconciliaz. utile operativo"/>
      <sheetName val="COECO_Fil_Estere con elisione"/>
      <sheetName val="C.E._anno in corso"/>
      <sheetName val="Coeco_Ufficiale"/>
      <sheetName val="Coeco_pro_forma"/>
      <sheetName val="C_E_ Riclassificato"/>
      <sheetName val="C_E_ Riclass. normalizz. "/>
      <sheetName val="CE Riclassif (confr Budget)"/>
      <sheetName val="C_E_Ricl_ufficiale"/>
      <sheetName val="C_E_Ricl_ufficiale (Budget)"/>
      <sheetName val="C_E_Ricl_uffici-Normaliz (bis)"/>
      <sheetName val="APPORTO C.E 12_11 "/>
      <sheetName val="C.E 12_11"/>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 civ"/>
      <sheetName val="SP ci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2">
    <pageSetUpPr fitToPage="1"/>
  </sheetPr>
  <dimension ref="A1:IM47"/>
  <sheetViews>
    <sheetView showGridLines="0" tabSelected="1" workbookViewId="0" topLeftCell="A1">
      <selection activeCell="A2" sqref="A2"/>
    </sheetView>
  </sheetViews>
  <sheetFormatPr defaultColWidth="9.140625" defaultRowHeight="12.75"/>
  <cols>
    <col min="1" max="1" width="37.00390625" style="8" customWidth="1"/>
    <col min="2" max="3" width="9.7109375" style="8" customWidth="1"/>
    <col min="4" max="4" width="1.7109375" style="8" customWidth="1"/>
    <col min="5" max="5" width="9.7109375" style="8" customWidth="1"/>
    <col min="6" max="6" width="6.7109375" style="14" customWidth="1"/>
    <col min="7" max="7" width="0.2890625" style="15" customWidth="1"/>
    <col min="8" max="8" width="9.7109375" style="16" customWidth="1"/>
    <col min="9" max="9" width="9.7109375" style="8" customWidth="1"/>
    <col min="10" max="10" width="6.7109375" style="14" customWidth="1"/>
    <col min="11" max="16384" width="9.140625" style="8" customWidth="1"/>
  </cols>
  <sheetData>
    <row r="1" spans="1:10" ht="12.75" customHeight="1">
      <c r="A1" s="1"/>
      <c r="B1" s="2"/>
      <c r="C1" s="3"/>
      <c r="D1" s="3"/>
      <c r="E1" s="4"/>
      <c r="F1" s="5"/>
      <c r="G1" s="6"/>
      <c r="H1" s="7"/>
      <c r="I1" s="4"/>
      <c r="J1" s="5"/>
    </row>
    <row r="2" spans="1:10" ht="30" customHeight="1">
      <c r="A2" s="532" t="s">
        <v>190</v>
      </c>
      <c r="C2" s="10"/>
      <c r="D2" s="10"/>
      <c r="E2" s="10"/>
      <c r="F2" s="11"/>
      <c r="G2" s="12"/>
      <c r="H2" s="10"/>
      <c r="I2" s="10"/>
      <c r="J2" s="11"/>
    </row>
    <row r="3" spans="3:10" ht="12.75" customHeight="1">
      <c r="C3" s="10"/>
      <c r="D3" s="10"/>
      <c r="E3" s="10"/>
      <c r="F3" s="11"/>
      <c r="G3" s="12"/>
      <c r="H3" s="10"/>
      <c r="I3" s="10"/>
      <c r="J3" s="11"/>
    </row>
    <row r="4" spans="1:10" ht="1.5" customHeight="1">
      <c r="A4" s="51"/>
      <c r="B4" s="51"/>
      <c r="C4" s="51"/>
      <c r="D4" s="51"/>
      <c r="E4" s="51"/>
      <c r="F4" s="51"/>
      <c r="G4" s="51"/>
      <c r="H4" s="51"/>
      <c r="I4" s="51"/>
      <c r="J4" s="51"/>
    </row>
    <row r="5" spans="1:8" ht="30" customHeight="1">
      <c r="A5" s="549" t="s">
        <v>3</v>
      </c>
      <c r="B5" s="549"/>
      <c r="C5" s="549"/>
      <c r="D5" s="13"/>
      <c r="H5" s="13"/>
    </row>
    <row r="6" spans="1:10" s="16" customFormat="1" ht="10.5" customHeight="1">
      <c r="A6" s="17"/>
      <c r="B6" s="8"/>
      <c r="C6" s="8"/>
      <c r="D6" s="8"/>
      <c r="E6" s="8"/>
      <c r="F6" s="14"/>
      <c r="G6" s="15"/>
      <c r="H6" s="8"/>
      <c r="I6" s="8"/>
      <c r="J6" s="14"/>
    </row>
    <row r="7" spans="1:10" s="16" customFormat="1" ht="9.75" customHeight="1">
      <c r="A7" s="18"/>
      <c r="B7" s="19"/>
      <c r="C7" s="20"/>
      <c r="D7" s="20"/>
      <c r="G7" s="52"/>
      <c r="J7" s="22" t="s">
        <v>4</v>
      </c>
    </row>
    <row r="8" spans="1:10" s="16" customFormat="1" ht="12" customHeight="1">
      <c r="A8" s="553"/>
      <c r="B8" s="24" t="s">
        <v>0</v>
      </c>
      <c r="C8" s="24" t="s">
        <v>1</v>
      </c>
      <c r="D8" s="25"/>
      <c r="E8" s="550" t="s">
        <v>5</v>
      </c>
      <c r="F8" s="551"/>
      <c r="G8" s="26"/>
      <c r="H8" s="24" t="s">
        <v>1</v>
      </c>
      <c r="I8" s="550" t="s">
        <v>5</v>
      </c>
      <c r="J8" s="551"/>
    </row>
    <row r="9" spans="1:10" s="16" customFormat="1" ht="12.75">
      <c r="A9" s="553"/>
      <c r="B9" s="53"/>
      <c r="C9" s="54" t="s">
        <v>30</v>
      </c>
      <c r="D9" s="54"/>
      <c r="E9" s="28" t="s">
        <v>6</v>
      </c>
      <c r="F9" s="28" t="s">
        <v>2</v>
      </c>
      <c r="G9" s="29"/>
      <c r="H9" s="55"/>
      <c r="I9" s="28" t="s">
        <v>6</v>
      </c>
      <c r="J9" s="28" t="s">
        <v>2</v>
      </c>
    </row>
    <row r="10" spans="1:10" s="57" customFormat="1" ht="15" customHeight="1">
      <c r="A10" s="30" t="s">
        <v>7</v>
      </c>
      <c r="B10" s="56">
        <v>5778</v>
      </c>
      <c r="C10" s="56">
        <v>5310</v>
      </c>
      <c r="D10" s="56"/>
      <c r="E10" s="31">
        <v>468</v>
      </c>
      <c r="F10" s="33">
        <v>8.813559322033898</v>
      </c>
      <c r="G10" s="32"/>
      <c r="H10" s="56">
        <v>5285</v>
      </c>
      <c r="I10" s="31">
        <v>493</v>
      </c>
      <c r="J10" s="33">
        <v>9.328287606433301</v>
      </c>
    </row>
    <row r="11" spans="1:247" s="9" customFormat="1" ht="15" customHeight="1">
      <c r="A11" s="30" t="s">
        <v>8</v>
      </c>
      <c r="B11" s="56">
        <v>13</v>
      </c>
      <c r="C11" s="56">
        <v>12</v>
      </c>
      <c r="D11" s="56"/>
      <c r="E11" s="31">
        <v>1</v>
      </c>
      <c r="F11" s="33">
        <v>8.333333333333334</v>
      </c>
      <c r="G11" s="32"/>
      <c r="H11" s="56">
        <v>12</v>
      </c>
      <c r="I11" s="31">
        <v>1</v>
      </c>
      <c r="J11" s="33">
        <v>8.333333333333334</v>
      </c>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row>
    <row r="12" spans="1:247" s="9" customFormat="1" ht="15" customHeight="1">
      <c r="A12" s="35" t="s">
        <v>9</v>
      </c>
      <c r="B12" s="56">
        <v>175</v>
      </c>
      <c r="C12" s="56">
        <v>200</v>
      </c>
      <c r="D12" s="56"/>
      <c r="E12" s="31">
        <v>-25</v>
      </c>
      <c r="F12" s="33">
        <v>-12.5</v>
      </c>
      <c r="G12" s="32"/>
      <c r="H12" s="56">
        <v>151</v>
      </c>
      <c r="I12" s="31">
        <v>24</v>
      </c>
      <c r="J12" s="33">
        <v>15.894039735099337</v>
      </c>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row>
    <row r="13" spans="1:247" s="9" customFormat="1" ht="15" customHeight="1">
      <c r="A13" s="30" t="s">
        <v>10</v>
      </c>
      <c r="B13" s="56">
        <v>3569</v>
      </c>
      <c r="C13" s="56">
        <v>3430</v>
      </c>
      <c r="D13" s="56"/>
      <c r="E13" s="31">
        <v>139</v>
      </c>
      <c r="F13" s="33">
        <v>4.052478134110787</v>
      </c>
      <c r="G13" s="32"/>
      <c r="H13" s="56">
        <v>3904</v>
      </c>
      <c r="I13" s="31">
        <v>-335</v>
      </c>
      <c r="J13" s="33">
        <v>-8.58094262295082</v>
      </c>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row>
    <row r="14" spans="1:247" s="9" customFormat="1" ht="15" customHeight="1">
      <c r="A14" s="30" t="s">
        <v>11</v>
      </c>
      <c r="B14" s="56">
        <v>959</v>
      </c>
      <c r="C14" s="56">
        <v>620</v>
      </c>
      <c r="D14" s="56"/>
      <c r="E14" s="31">
        <v>339</v>
      </c>
      <c r="F14" s="33">
        <v>54.67741935483871</v>
      </c>
      <c r="G14" s="32"/>
      <c r="H14" s="56">
        <v>675</v>
      </c>
      <c r="I14" s="31">
        <v>284</v>
      </c>
      <c r="J14" s="33">
        <v>42.074074074074076</v>
      </c>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row>
    <row r="15" spans="1:247" s="9" customFormat="1" ht="15" customHeight="1">
      <c r="A15" s="30" t="s">
        <v>12</v>
      </c>
      <c r="B15" s="56">
        <v>42</v>
      </c>
      <c r="C15" s="56">
        <v>33</v>
      </c>
      <c r="D15" s="56"/>
      <c r="E15" s="31">
        <v>9</v>
      </c>
      <c r="F15" s="33">
        <v>27.272727272727273</v>
      </c>
      <c r="G15" s="32"/>
      <c r="H15" s="56">
        <v>2</v>
      </c>
      <c r="I15" s="31">
        <v>40</v>
      </c>
      <c r="J15" s="33" t="s">
        <v>101</v>
      </c>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row>
    <row r="16" spans="1:10" s="9" customFormat="1" ht="15" customHeight="1">
      <c r="A16" s="36" t="s">
        <v>13</v>
      </c>
      <c r="B16" s="58">
        <v>10536</v>
      </c>
      <c r="C16" s="58">
        <v>9605</v>
      </c>
      <c r="D16" s="58"/>
      <c r="E16" s="58">
        <v>931</v>
      </c>
      <c r="F16" s="39">
        <v>9.692868297761583</v>
      </c>
      <c r="G16" s="58"/>
      <c r="H16" s="58">
        <v>10029</v>
      </c>
      <c r="I16" s="58">
        <v>507</v>
      </c>
      <c r="J16" s="39">
        <v>5.055339515405325</v>
      </c>
    </row>
    <row r="17" spans="1:247" s="9" customFormat="1" ht="15" customHeight="1">
      <c r="A17" s="41" t="s">
        <v>14</v>
      </c>
      <c r="B17" s="56">
        <v>-3138</v>
      </c>
      <c r="C17" s="56">
        <v>-3063</v>
      </c>
      <c r="D17" s="56"/>
      <c r="E17" s="31">
        <v>75</v>
      </c>
      <c r="F17" s="33">
        <v>2.4485798237022527</v>
      </c>
      <c r="G17" s="32"/>
      <c r="H17" s="56">
        <v>-3207</v>
      </c>
      <c r="I17" s="31">
        <v>-69</v>
      </c>
      <c r="J17" s="33">
        <v>-2.1515434985968196</v>
      </c>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row>
    <row r="18" spans="1:247" s="60" customFormat="1" ht="15" customHeight="1">
      <c r="A18" s="41" t="s">
        <v>15</v>
      </c>
      <c r="B18" s="56">
        <v>-1780</v>
      </c>
      <c r="C18" s="56">
        <v>-1705</v>
      </c>
      <c r="D18" s="56"/>
      <c r="E18" s="31">
        <v>75</v>
      </c>
      <c r="F18" s="33">
        <v>4.39882697947214</v>
      </c>
      <c r="G18" s="32"/>
      <c r="H18" s="56">
        <v>-1795</v>
      </c>
      <c r="I18" s="31">
        <v>-15</v>
      </c>
      <c r="J18" s="33">
        <v>-0.8356545961002786</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row>
    <row r="19" spans="1:247" s="9" customFormat="1" ht="15" customHeight="1">
      <c r="A19" s="42" t="s">
        <v>16</v>
      </c>
      <c r="B19" s="56">
        <v>-512</v>
      </c>
      <c r="C19" s="56">
        <v>-488</v>
      </c>
      <c r="D19" s="56"/>
      <c r="E19" s="31">
        <v>24</v>
      </c>
      <c r="F19" s="33">
        <v>4.918032786885246</v>
      </c>
      <c r="G19" s="32"/>
      <c r="H19" s="56">
        <v>-514</v>
      </c>
      <c r="I19" s="31">
        <v>-2</v>
      </c>
      <c r="J19" s="33">
        <v>-0.38910505836575876</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row>
    <row r="20" spans="1:10" s="9" customFormat="1" ht="15" customHeight="1">
      <c r="A20" s="36" t="s">
        <v>17</v>
      </c>
      <c r="B20" s="61">
        <v>-5430</v>
      </c>
      <c r="C20" s="61">
        <v>-5256</v>
      </c>
      <c r="D20" s="61"/>
      <c r="E20" s="62">
        <v>174</v>
      </c>
      <c r="F20" s="39">
        <v>3.310502283105023</v>
      </c>
      <c r="G20" s="40"/>
      <c r="H20" s="43">
        <v>-5516</v>
      </c>
      <c r="I20" s="38">
        <v>-86</v>
      </c>
      <c r="J20" s="39">
        <v>-1.559100797679478</v>
      </c>
    </row>
    <row r="21" spans="1:10" s="9" customFormat="1" ht="15" customHeight="1">
      <c r="A21" s="44" t="s">
        <v>18</v>
      </c>
      <c r="B21" s="58">
        <v>5106</v>
      </c>
      <c r="C21" s="58">
        <v>4349</v>
      </c>
      <c r="D21" s="58"/>
      <c r="E21" s="62">
        <v>757</v>
      </c>
      <c r="F21" s="39">
        <v>17.40630029891929</v>
      </c>
      <c r="G21" s="40"/>
      <c r="H21" s="37">
        <v>4513</v>
      </c>
      <c r="I21" s="38">
        <v>593</v>
      </c>
      <c r="J21" s="39">
        <v>13.139818302681144</v>
      </c>
    </row>
    <row r="22" spans="1:247" s="16" customFormat="1" ht="15" customHeight="1">
      <c r="A22" s="63" t="s">
        <v>19</v>
      </c>
      <c r="B22" s="56">
        <v>0</v>
      </c>
      <c r="C22" s="56">
        <v>-6</v>
      </c>
      <c r="D22" s="56"/>
      <c r="E22" s="31">
        <v>-6</v>
      </c>
      <c r="F22" s="33" t="s">
        <v>101</v>
      </c>
      <c r="G22" s="32"/>
      <c r="H22" s="56">
        <v>-6</v>
      </c>
      <c r="I22" s="31">
        <v>-6</v>
      </c>
      <c r="J22" s="33" t="s">
        <v>101</v>
      </c>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row>
    <row r="23" spans="1:247" s="9" customFormat="1" ht="15" customHeight="1">
      <c r="A23" s="41" t="s">
        <v>20</v>
      </c>
      <c r="B23" s="56">
        <v>-181</v>
      </c>
      <c r="C23" s="56">
        <v>-393</v>
      </c>
      <c r="D23" s="56"/>
      <c r="E23" s="31">
        <v>-212</v>
      </c>
      <c r="F23" s="33">
        <v>-53.9440203562341</v>
      </c>
      <c r="G23" s="32"/>
      <c r="H23" s="56">
        <v>-416</v>
      </c>
      <c r="I23" s="31">
        <v>-235</v>
      </c>
      <c r="J23" s="33">
        <v>-56.49038461538461</v>
      </c>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row>
    <row r="24" spans="1:247" s="9" customFormat="1" ht="15" customHeight="1">
      <c r="A24" s="30" t="s">
        <v>21</v>
      </c>
      <c r="B24" s="56">
        <v>-863</v>
      </c>
      <c r="C24" s="56">
        <v>-740</v>
      </c>
      <c r="D24" s="56"/>
      <c r="E24" s="31">
        <v>123</v>
      </c>
      <c r="F24" s="33">
        <v>16.62162162162162</v>
      </c>
      <c r="G24" s="32"/>
      <c r="H24" s="56">
        <v>-715</v>
      </c>
      <c r="I24" s="31">
        <v>148</v>
      </c>
      <c r="J24" s="33">
        <v>20.6993006993007</v>
      </c>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row>
    <row r="25" spans="1:247" s="9" customFormat="1" ht="15" customHeight="1">
      <c r="A25" s="30" t="s">
        <v>22</v>
      </c>
      <c r="B25" s="56">
        <v>-1</v>
      </c>
      <c r="C25" s="56">
        <v>-21</v>
      </c>
      <c r="D25" s="56"/>
      <c r="E25" s="31">
        <v>-20</v>
      </c>
      <c r="F25" s="33">
        <v>-95.23809523809524</v>
      </c>
      <c r="G25" s="32"/>
      <c r="H25" s="56">
        <v>-28</v>
      </c>
      <c r="I25" s="31">
        <v>-27</v>
      </c>
      <c r="J25" s="33">
        <v>-96.42857142857143</v>
      </c>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row>
    <row r="26" spans="1:10" s="9" customFormat="1" ht="15" customHeight="1">
      <c r="A26" s="45" t="s">
        <v>23</v>
      </c>
      <c r="B26" s="56"/>
      <c r="C26" s="56"/>
      <c r="D26" s="56"/>
      <c r="E26" s="56"/>
      <c r="F26" s="33"/>
      <c r="G26" s="32"/>
      <c r="H26" s="56"/>
      <c r="I26" s="56"/>
      <c r="J26" s="33"/>
    </row>
    <row r="27" spans="1:247" s="9" customFormat="1" ht="10.5" customHeight="1">
      <c r="A27" s="41" t="s">
        <v>24</v>
      </c>
      <c r="B27" s="56">
        <v>114</v>
      </c>
      <c r="C27" s="56">
        <v>833</v>
      </c>
      <c r="D27" s="56"/>
      <c r="E27" s="31">
        <v>-719</v>
      </c>
      <c r="F27" s="33">
        <v>-86.31452581032413</v>
      </c>
      <c r="G27" s="32"/>
      <c r="H27" s="56">
        <v>834</v>
      </c>
      <c r="I27" s="31">
        <v>-720</v>
      </c>
      <c r="J27" s="33">
        <v>-86.33093525179856</v>
      </c>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row>
    <row r="28" spans="1:10" s="9" customFormat="1" ht="15" customHeight="1">
      <c r="A28" s="44" t="s">
        <v>25</v>
      </c>
      <c r="B28" s="58">
        <v>4175</v>
      </c>
      <c r="C28" s="58">
        <v>4022</v>
      </c>
      <c r="D28" s="58"/>
      <c r="E28" s="38">
        <v>153</v>
      </c>
      <c r="F28" s="39">
        <v>3.8040775733465937</v>
      </c>
      <c r="G28" s="40"/>
      <c r="H28" s="58">
        <v>4182</v>
      </c>
      <c r="I28" s="38">
        <v>-7</v>
      </c>
      <c r="J28" s="39">
        <v>-0.1673840267814443</v>
      </c>
    </row>
    <row r="29" spans="1:247" s="9" customFormat="1" ht="15" customHeight="1">
      <c r="A29" s="41" t="s">
        <v>26</v>
      </c>
      <c r="B29" s="56">
        <v>-1347</v>
      </c>
      <c r="C29" s="56">
        <v>-1017</v>
      </c>
      <c r="D29" s="56"/>
      <c r="E29" s="31">
        <v>330</v>
      </c>
      <c r="F29" s="33">
        <v>32.448377581120944</v>
      </c>
      <c r="G29" s="32"/>
      <c r="H29" s="56">
        <v>-1082</v>
      </c>
      <c r="I29" s="31">
        <v>265</v>
      </c>
      <c r="J29" s="33">
        <v>24.491682070240294</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row>
    <row r="30" spans="1:247" s="9" customFormat="1" ht="15" customHeight="1">
      <c r="A30" s="529" t="s">
        <v>98</v>
      </c>
      <c r="B30" s="56">
        <v>-242</v>
      </c>
      <c r="C30" s="56">
        <v>0</v>
      </c>
      <c r="D30" s="56"/>
      <c r="E30" s="31">
        <v>242</v>
      </c>
      <c r="F30" s="33">
        <v>0</v>
      </c>
      <c r="G30" s="32"/>
      <c r="H30" s="56">
        <v>0</v>
      </c>
      <c r="I30" s="31">
        <v>242</v>
      </c>
      <c r="J30" s="33">
        <v>0</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row>
    <row r="31" spans="1:247" s="9" customFormat="1" ht="0.75" customHeight="1">
      <c r="A31" s="63"/>
      <c r="B31" s="56"/>
      <c r="C31" s="56"/>
      <c r="D31" s="56"/>
      <c r="E31" s="31"/>
      <c r="F31" s="33"/>
      <c r="G31" s="32"/>
      <c r="H31" s="56"/>
      <c r="I31" s="31"/>
      <c r="J31" s="33"/>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row>
    <row r="32" spans="1:247" s="9" customFormat="1" ht="15" customHeight="1">
      <c r="A32" s="41" t="s">
        <v>27</v>
      </c>
      <c r="B32" s="56">
        <v>83</v>
      </c>
      <c r="C32" s="56">
        <v>154</v>
      </c>
      <c r="D32" s="56"/>
      <c r="E32" s="31">
        <v>-71</v>
      </c>
      <c r="F32" s="33">
        <v>-46.103896103896105</v>
      </c>
      <c r="G32" s="32"/>
      <c r="H32" s="56">
        <v>32</v>
      </c>
      <c r="I32" s="31">
        <v>51</v>
      </c>
      <c r="J32" s="33" t="s">
        <v>101</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row>
    <row r="33" spans="1:247" s="9" customFormat="1" ht="15" customHeight="1">
      <c r="A33" s="41" t="s">
        <v>28</v>
      </c>
      <c r="B33" s="56">
        <v>-110</v>
      </c>
      <c r="C33" s="56">
        <v>-134</v>
      </c>
      <c r="D33" s="56"/>
      <c r="E33" s="31">
        <v>-24</v>
      </c>
      <c r="F33" s="33">
        <v>-17.91044776119403</v>
      </c>
      <c r="G33" s="32"/>
      <c r="H33" s="56">
        <v>-107</v>
      </c>
      <c r="I33" s="31">
        <v>3</v>
      </c>
      <c r="J33" s="33">
        <v>2.803738317757009</v>
      </c>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row>
    <row r="34" spans="1:247" s="16" customFormat="1" ht="4.5" customHeight="1">
      <c r="A34" s="41"/>
      <c r="B34" s="62"/>
      <c r="C34" s="56"/>
      <c r="D34" s="56"/>
      <c r="E34" s="56"/>
      <c r="F34" s="33"/>
      <c r="G34" s="32"/>
      <c r="H34" s="56"/>
      <c r="I34" s="56"/>
      <c r="J34" s="33"/>
      <c r="K34" s="66"/>
      <c r="L34" s="63"/>
      <c r="M34" s="64"/>
      <c r="N34" s="65"/>
      <c r="O34" s="65"/>
      <c r="P34" s="66"/>
      <c r="Q34" s="63"/>
      <c r="R34" s="64"/>
      <c r="S34" s="65"/>
      <c r="T34" s="65"/>
      <c r="U34" s="66"/>
      <c r="V34" s="63"/>
      <c r="W34" s="64"/>
      <c r="X34" s="65"/>
      <c r="Y34" s="65"/>
      <c r="Z34" s="66"/>
      <c r="AA34" s="63"/>
      <c r="AB34" s="64"/>
      <c r="AC34" s="65"/>
      <c r="AD34" s="65"/>
      <c r="AE34" s="66"/>
      <c r="AF34" s="63"/>
      <c r="AG34" s="64"/>
      <c r="AH34" s="65"/>
      <c r="AI34" s="65"/>
      <c r="AJ34" s="66"/>
      <c r="AK34" s="63"/>
      <c r="AL34" s="64"/>
      <c r="AM34" s="65"/>
      <c r="AN34" s="65"/>
      <c r="AO34" s="66"/>
      <c r="AP34" s="63"/>
      <c r="AQ34" s="64"/>
      <c r="AR34" s="65"/>
      <c r="AS34" s="65"/>
      <c r="AT34" s="66"/>
      <c r="AU34" s="63"/>
      <c r="AV34" s="64"/>
      <c r="AW34" s="65"/>
      <c r="AX34" s="65"/>
      <c r="AY34" s="66"/>
      <c r="AZ34" s="63"/>
      <c r="BA34" s="64"/>
      <c r="BB34" s="65"/>
      <c r="BC34" s="65"/>
      <c r="BD34" s="66"/>
      <c r="BE34" s="63"/>
      <c r="BF34" s="64"/>
      <c r="BG34" s="65"/>
      <c r="BH34" s="65"/>
      <c r="BI34" s="66"/>
      <c r="BJ34" s="63"/>
      <c r="BK34" s="64"/>
      <c r="BL34" s="65"/>
      <c r="BM34" s="65"/>
      <c r="BN34" s="66"/>
      <c r="BO34" s="63"/>
      <c r="BP34" s="64"/>
      <c r="BQ34" s="65"/>
      <c r="BR34" s="65"/>
      <c r="BS34" s="66"/>
      <c r="BT34" s="63"/>
      <c r="BU34" s="64"/>
      <c r="BV34" s="65"/>
      <c r="BW34" s="65"/>
      <c r="BX34" s="66"/>
      <c r="BY34" s="63"/>
      <c r="BZ34" s="64"/>
      <c r="CA34" s="65"/>
      <c r="CB34" s="65"/>
      <c r="CC34" s="66"/>
      <c r="CD34" s="63"/>
      <c r="CE34" s="64"/>
      <c r="CF34" s="65"/>
      <c r="CG34" s="65"/>
      <c r="CH34" s="66"/>
      <c r="CI34" s="63"/>
      <c r="CJ34" s="64"/>
      <c r="CK34" s="65"/>
      <c r="CL34" s="65"/>
      <c r="CM34" s="66"/>
      <c r="CN34" s="63"/>
      <c r="CO34" s="64"/>
      <c r="CP34" s="65"/>
      <c r="CQ34" s="65"/>
      <c r="CR34" s="66"/>
      <c r="CS34" s="63"/>
      <c r="CT34" s="64"/>
      <c r="CU34" s="65"/>
      <c r="CV34" s="65"/>
      <c r="CW34" s="66"/>
      <c r="CX34" s="63"/>
      <c r="CY34" s="64"/>
      <c r="CZ34" s="65"/>
      <c r="DA34" s="65"/>
      <c r="DB34" s="66"/>
      <c r="DC34" s="63"/>
      <c r="DD34" s="64"/>
      <c r="DE34" s="65"/>
      <c r="DF34" s="65"/>
      <c r="DG34" s="66"/>
      <c r="DH34" s="63"/>
      <c r="DI34" s="64"/>
      <c r="DJ34" s="65"/>
      <c r="DK34" s="65"/>
      <c r="DL34" s="66"/>
      <c r="DM34" s="63"/>
      <c r="DN34" s="64"/>
      <c r="DO34" s="65"/>
      <c r="DP34" s="65"/>
      <c r="DQ34" s="66"/>
      <c r="DR34" s="63"/>
      <c r="DS34" s="64"/>
      <c r="DT34" s="65"/>
      <c r="DU34" s="65"/>
      <c r="DV34" s="66"/>
      <c r="DW34" s="63"/>
      <c r="DX34" s="64"/>
      <c r="DY34" s="65"/>
      <c r="DZ34" s="65"/>
      <c r="EA34" s="66"/>
      <c r="EB34" s="63"/>
      <c r="EC34" s="64"/>
      <c r="ED34" s="65"/>
      <c r="EE34" s="65"/>
      <c r="EF34" s="66"/>
      <c r="EG34" s="63"/>
      <c r="EH34" s="64"/>
      <c r="EI34" s="65"/>
      <c r="EJ34" s="65"/>
      <c r="EK34" s="66"/>
      <c r="EL34" s="63"/>
      <c r="EM34" s="64"/>
      <c r="EN34" s="65"/>
      <c r="EO34" s="65"/>
      <c r="EP34" s="66"/>
      <c r="EQ34" s="63"/>
      <c r="ER34" s="64"/>
      <c r="ES34" s="65"/>
      <c r="ET34" s="65"/>
      <c r="EU34" s="66"/>
      <c r="EV34" s="63"/>
      <c r="EW34" s="64"/>
      <c r="EX34" s="65"/>
      <c r="EY34" s="65"/>
      <c r="EZ34" s="66"/>
      <c r="FA34" s="63"/>
      <c r="FB34" s="64"/>
      <c r="FC34" s="65"/>
      <c r="FD34" s="65"/>
      <c r="FE34" s="66"/>
      <c r="FF34" s="63"/>
      <c r="FG34" s="64"/>
      <c r="FH34" s="65"/>
      <c r="FI34" s="65"/>
      <c r="FJ34" s="66"/>
      <c r="FK34" s="63"/>
      <c r="FL34" s="64"/>
      <c r="FM34" s="65"/>
      <c r="FN34" s="65"/>
      <c r="FO34" s="66"/>
      <c r="FP34" s="63"/>
      <c r="FQ34" s="64"/>
      <c r="FR34" s="65"/>
      <c r="FS34" s="65"/>
      <c r="FT34" s="66"/>
      <c r="FU34" s="63"/>
      <c r="FV34" s="64"/>
      <c r="FW34" s="65"/>
      <c r="FX34" s="65"/>
      <c r="FY34" s="66"/>
      <c r="FZ34" s="63"/>
      <c r="GA34" s="64"/>
      <c r="GB34" s="65"/>
      <c r="GC34" s="65"/>
      <c r="GD34" s="66"/>
      <c r="GE34" s="63"/>
      <c r="GF34" s="64"/>
      <c r="GG34" s="65"/>
      <c r="GH34" s="65"/>
      <c r="GI34" s="66"/>
      <c r="GJ34" s="63"/>
      <c r="GK34" s="64"/>
      <c r="GL34" s="65"/>
      <c r="GM34" s="65"/>
      <c r="GN34" s="66"/>
      <c r="GO34" s="63"/>
      <c r="GP34" s="64"/>
      <c r="GQ34" s="65"/>
      <c r="GR34" s="65"/>
      <c r="GS34" s="66"/>
      <c r="GT34" s="63"/>
      <c r="GU34" s="64"/>
      <c r="GV34" s="65"/>
      <c r="GW34" s="65"/>
      <c r="GX34" s="66"/>
      <c r="GY34" s="63"/>
      <c r="GZ34" s="64"/>
      <c r="HA34" s="65"/>
      <c r="HB34" s="65"/>
      <c r="HC34" s="66"/>
      <c r="HD34" s="63"/>
      <c r="HE34" s="64"/>
      <c r="HF34" s="65"/>
      <c r="HG34" s="65"/>
      <c r="HH34" s="66"/>
      <c r="HI34" s="63"/>
      <c r="HJ34" s="64"/>
      <c r="HK34" s="65"/>
      <c r="HL34" s="65"/>
      <c r="HM34" s="66"/>
      <c r="HN34" s="63"/>
      <c r="HO34" s="64"/>
      <c r="HP34" s="65"/>
      <c r="HQ34" s="65"/>
      <c r="HR34" s="66"/>
      <c r="HS34" s="63"/>
      <c r="HT34" s="64"/>
      <c r="HU34" s="65"/>
      <c r="HV34" s="65"/>
      <c r="HW34" s="66"/>
      <c r="HX34" s="63"/>
      <c r="HY34" s="64"/>
      <c r="HZ34" s="65"/>
      <c r="IA34" s="65"/>
      <c r="IB34" s="66"/>
      <c r="IC34" s="63"/>
      <c r="ID34" s="64"/>
      <c r="IE34" s="65"/>
      <c r="IF34" s="65"/>
      <c r="IG34" s="66"/>
      <c r="IH34" s="63"/>
      <c r="II34" s="64"/>
      <c r="IJ34" s="65"/>
      <c r="IK34" s="65"/>
      <c r="IL34" s="66"/>
      <c r="IM34" s="63"/>
    </row>
    <row r="35" spans="1:247" s="71" customFormat="1" ht="15" customHeight="1">
      <c r="A35" s="46" t="s">
        <v>29</v>
      </c>
      <c r="B35" s="47">
        <v>2559</v>
      </c>
      <c r="C35" s="47">
        <v>3025</v>
      </c>
      <c r="D35" s="47"/>
      <c r="E35" s="48">
        <v>-466</v>
      </c>
      <c r="F35" s="49">
        <v>-15.40495867768595</v>
      </c>
      <c r="G35" s="50"/>
      <c r="H35" s="47">
        <v>3025</v>
      </c>
      <c r="I35" s="48">
        <v>-466</v>
      </c>
      <c r="J35" s="49">
        <v>-15.40495867768595</v>
      </c>
      <c r="K35" s="69"/>
      <c r="L35" s="70"/>
      <c r="M35" s="67"/>
      <c r="N35" s="67"/>
      <c r="O35" s="68"/>
      <c r="P35" s="69"/>
      <c r="Q35" s="70"/>
      <c r="R35" s="67"/>
      <c r="S35" s="67"/>
      <c r="T35" s="68"/>
      <c r="U35" s="69"/>
      <c r="V35" s="70"/>
      <c r="W35" s="67"/>
      <c r="X35" s="67"/>
      <c r="Y35" s="68"/>
      <c r="Z35" s="69"/>
      <c r="AA35" s="70"/>
      <c r="AB35" s="67"/>
      <c r="AC35" s="67"/>
      <c r="AD35" s="68"/>
      <c r="AE35" s="69"/>
      <c r="AF35" s="70"/>
      <c r="AG35" s="67"/>
      <c r="AH35" s="67"/>
      <c r="AI35" s="68"/>
      <c r="AJ35" s="69"/>
      <c r="AK35" s="70"/>
      <c r="AL35" s="67"/>
      <c r="AM35" s="67"/>
      <c r="AN35" s="68"/>
      <c r="AO35" s="69"/>
      <c r="AP35" s="70"/>
      <c r="AQ35" s="67"/>
      <c r="AR35" s="67"/>
      <c r="AS35" s="68"/>
      <c r="AT35" s="69"/>
      <c r="AU35" s="70"/>
      <c r="AV35" s="67"/>
      <c r="AW35" s="67"/>
      <c r="AX35" s="68"/>
      <c r="AY35" s="69"/>
      <c r="AZ35" s="70"/>
      <c r="BA35" s="67"/>
      <c r="BB35" s="67"/>
      <c r="BC35" s="68"/>
      <c r="BD35" s="69"/>
      <c r="BE35" s="70"/>
      <c r="BF35" s="67"/>
      <c r="BG35" s="67"/>
      <c r="BH35" s="68"/>
      <c r="BI35" s="69"/>
      <c r="BJ35" s="70"/>
      <c r="BK35" s="67"/>
      <c r="BL35" s="67"/>
      <c r="BM35" s="68"/>
      <c r="BN35" s="69"/>
      <c r="BO35" s="70"/>
      <c r="BP35" s="67"/>
      <c r="BQ35" s="67"/>
      <c r="BR35" s="68"/>
      <c r="BS35" s="69"/>
      <c r="BT35" s="70"/>
      <c r="BU35" s="67"/>
      <c r="BV35" s="67"/>
      <c r="BW35" s="68"/>
      <c r="BX35" s="69"/>
      <c r="BY35" s="70"/>
      <c r="BZ35" s="67"/>
      <c r="CA35" s="67"/>
      <c r="CB35" s="68"/>
      <c r="CC35" s="69"/>
      <c r="CD35" s="70"/>
      <c r="CE35" s="67"/>
      <c r="CF35" s="67"/>
      <c r="CG35" s="68"/>
      <c r="CH35" s="69"/>
      <c r="CI35" s="70"/>
      <c r="CJ35" s="67"/>
      <c r="CK35" s="67"/>
      <c r="CL35" s="68"/>
      <c r="CM35" s="69"/>
      <c r="CN35" s="70"/>
      <c r="CO35" s="67"/>
      <c r="CP35" s="67"/>
      <c r="CQ35" s="68"/>
      <c r="CR35" s="69"/>
      <c r="CS35" s="70"/>
      <c r="CT35" s="67"/>
      <c r="CU35" s="67"/>
      <c r="CV35" s="68"/>
      <c r="CW35" s="69"/>
      <c r="CX35" s="70"/>
      <c r="CY35" s="67"/>
      <c r="CZ35" s="67"/>
      <c r="DA35" s="68"/>
      <c r="DB35" s="69"/>
      <c r="DC35" s="70"/>
      <c r="DD35" s="67"/>
      <c r="DE35" s="67"/>
      <c r="DF35" s="68"/>
      <c r="DG35" s="69"/>
      <c r="DH35" s="70"/>
      <c r="DI35" s="67"/>
      <c r="DJ35" s="67"/>
      <c r="DK35" s="68"/>
      <c r="DL35" s="69"/>
      <c r="DM35" s="70"/>
      <c r="DN35" s="67"/>
      <c r="DO35" s="67"/>
      <c r="DP35" s="68"/>
      <c r="DQ35" s="69"/>
      <c r="DR35" s="70"/>
      <c r="DS35" s="67"/>
      <c r="DT35" s="67"/>
      <c r="DU35" s="68"/>
      <c r="DV35" s="69"/>
      <c r="DW35" s="70"/>
      <c r="DX35" s="67"/>
      <c r="DY35" s="67"/>
      <c r="DZ35" s="68"/>
      <c r="EA35" s="69"/>
      <c r="EB35" s="70"/>
      <c r="EC35" s="67"/>
      <c r="ED35" s="67"/>
      <c r="EE35" s="68"/>
      <c r="EF35" s="69"/>
      <c r="EG35" s="70"/>
      <c r="EH35" s="67"/>
      <c r="EI35" s="67"/>
      <c r="EJ35" s="68"/>
      <c r="EK35" s="69"/>
      <c r="EL35" s="70"/>
      <c r="EM35" s="67"/>
      <c r="EN35" s="67"/>
      <c r="EO35" s="68"/>
      <c r="EP35" s="69"/>
      <c r="EQ35" s="70"/>
      <c r="ER35" s="67"/>
      <c r="ES35" s="67"/>
      <c r="ET35" s="68"/>
      <c r="EU35" s="69"/>
      <c r="EV35" s="70"/>
      <c r="EW35" s="67"/>
      <c r="EX35" s="67"/>
      <c r="EY35" s="68"/>
      <c r="EZ35" s="69"/>
      <c r="FA35" s="70"/>
      <c r="FB35" s="67"/>
      <c r="FC35" s="67"/>
      <c r="FD35" s="68"/>
      <c r="FE35" s="69"/>
      <c r="FF35" s="70"/>
      <c r="FG35" s="67"/>
      <c r="FH35" s="67"/>
      <c r="FI35" s="68"/>
      <c r="FJ35" s="69"/>
      <c r="FK35" s="70"/>
      <c r="FL35" s="67"/>
      <c r="FM35" s="67"/>
      <c r="FN35" s="68"/>
      <c r="FO35" s="69"/>
      <c r="FP35" s="70"/>
      <c r="FQ35" s="67"/>
      <c r="FR35" s="67"/>
      <c r="FS35" s="68"/>
      <c r="FT35" s="69"/>
      <c r="FU35" s="70"/>
      <c r="FV35" s="67"/>
      <c r="FW35" s="67"/>
      <c r="FX35" s="68"/>
      <c r="FY35" s="69"/>
      <c r="FZ35" s="70"/>
      <c r="GA35" s="67"/>
      <c r="GB35" s="67"/>
      <c r="GC35" s="68"/>
      <c r="GD35" s="69"/>
      <c r="GE35" s="70"/>
      <c r="GF35" s="67"/>
      <c r="GG35" s="67"/>
      <c r="GH35" s="68"/>
      <c r="GI35" s="69"/>
      <c r="GJ35" s="70"/>
      <c r="GK35" s="67"/>
      <c r="GL35" s="67"/>
      <c r="GM35" s="68"/>
      <c r="GN35" s="69"/>
      <c r="GO35" s="70"/>
      <c r="GP35" s="67"/>
      <c r="GQ35" s="67"/>
      <c r="GR35" s="68"/>
      <c r="GS35" s="69"/>
      <c r="GT35" s="70"/>
      <c r="GU35" s="67"/>
      <c r="GV35" s="67"/>
      <c r="GW35" s="68"/>
      <c r="GX35" s="69"/>
      <c r="GY35" s="70"/>
      <c r="GZ35" s="67"/>
      <c r="HA35" s="67"/>
      <c r="HB35" s="68"/>
      <c r="HC35" s="69"/>
      <c r="HD35" s="70"/>
      <c r="HE35" s="67"/>
      <c r="HF35" s="67"/>
      <c r="HG35" s="68"/>
      <c r="HH35" s="69"/>
      <c r="HI35" s="70"/>
      <c r="HJ35" s="67"/>
      <c r="HK35" s="67"/>
      <c r="HL35" s="68"/>
      <c r="HM35" s="69"/>
      <c r="HN35" s="70"/>
      <c r="HO35" s="67"/>
      <c r="HP35" s="67"/>
      <c r="HQ35" s="68"/>
      <c r="HR35" s="69"/>
      <c r="HS35" s="70"/>
      <c r="HT35" s="67"/>
      <c r="HU35" s="67"/>
      <c r="HV35" s="68"/>
      <c r="HW35" s="69"/>
      <c r="HX35" s="70"/>
      <c r="HY35" s="67"/>
      <c r="HZ35" s="67"/>
      <c r="IA35" s="68"/>
      <c r="IB35" s="69"/>
      <c r="IC35" s="70"/>
      <c r="ID35" s="67"/>
      <c r="IE35" s="67"/>
      <c r="IF35" s="68"/>
      <c r="IG35" s="69"/>
      <c r="IH35" s="70"/>
      <c r="II35" s="67"/>
      <c r="IJ35" s="67"/>
      <c r="IK35" s="68"/>
      <c r="IL35" s="69"/>
      <c r="IM35" s="70"/>
    </row>
    <row r="36" spans="1:247" s="16" customFormat="1" ht="19.5" customHeight="1">
      <c r="A36" s="552" t="s">
        <v>31</v>
      </c>
      <c r="B36" s="552"/>
      <c r="C36" s="552"/>
      <c r="D36" s="552"/>
      <c r="E36" s="552"/>
      <c r="F36" s="552"/>
      <c r="G36" s="72"/>
      <c r="H36" s="72"/>
      <c r="I36" s="72"/>
      <c r="J36" s="72"/>
      <c r="K36" s="75"/>
      <c r="L36" s="76"/>
      <c r="M36" s="73"/>
      <c r="N36" s="74"/>
      <c r="O36" s="75"/>
      <c r="P36" s="75"/>
      <c r="Q36" s="76"/>
      <c r="R36" s="73"/>
      <c r="S36" s="74"/>
      <c r="T36" s="75"/>
      <c r="U36" s="75"/>
      <c r="V36" s="76"/>
      <c r="W36" s="73"/>
      <c r="X36" s="74"/>
      <c r="Y36" s="75"/>
      <c r="Z36" s="75"/>
      <c r="AA36" s="76"/>
      <c r="AB36" s="73"/>
      <c r="AC36" s="74"/>
      <c r="AD36" s="75"/>
      <c r="AE36" s="75"/>
      <c r="AF36" s="76"/>
      <c r="AG36" s="73"/>
      <c r="AH36" s="74"/>
      <c r="AI36" s="75"/>
      <c r="AJ36" s="75"/>
      <c r="AK36" s="76"/>
      <c r="AL36" s="73"/>
      <c r="AM36" s="74"/>
      <c r="AN36" s="75"/>
      <c r="AO36" s="75"/>
      <c r="AP36" s="76"/>
      <c r="AQ36" s="73"/>
      <c r="AR36" s="74"/>
      <c r="AS36" s="75"/>
      <c r="AT36" s="75"/>
      <c r="AU36" s="76"/>
      <c r="AV36" s="73"/>
      <c r="AW36" s="74"/>
      <c r="AX36" s="75"/>
      <c r="AY36" s="75"/>
      <c r="AZ36" s="76"/>
      <c r="BA36" s="73"/>
      <c r="BB36" s="74"/>
      <c r="BC36" s="75"/>
      <c r="BD36" s="75"/>
      <c r="BE36" s="76"/>
      <c r="BF36" s="73"/>
      <c r="BG36" s="74"/>
      <c r="BH36" s="75"/>
      <c r="BI36" s="75"/>
      <c r="BJ36" s="76"/>
      <c r="BK36" s="73"/>
      <c r="BL36" s="74"/>
      <c r="BM36" s="75"/>
      <c r="BN36" s="75"/>
      <c r="BO36" s="76"/>
      <c r="BP36" s="73"/>
      <c r="BQ36" s="74"/>
      <c r="BR36" s="75"/>
      <c r="BS36" s="75"/>
      <c r="BT36" s="76"/>
      <c r="BU36" s="73"/>
      <c r="BV36" s="74"/>
      <c r="BW36" s="75"/>
      <c r="BX36" s="75"/>
      <c r="BY36" s="76"/>
      <c r="BZ36" s="73"/>
      <c r="CA36" s="74"/>
      <c r="CB36" s="75"/>
      <c r="CC36" s="75"/>
      <c r="CD36" s="76"/>
      <c r="CE36" s="73"/>
      <c r="CF36" s="74"/>
      <c r="CG36" s="75"/>
      <c r="CH36" s="75"/>
      <c r="CI36" s="76"/>
      <c r="CJ36" s="73"/>
      <c r="CK36" s="74"/>
      <c r="CL36" s="75"/>
      <c r="CM36" s="75"/>
      <c r="CN36" s="76"/>
      <c r="CO36" s="73"/>
      <c r="CP36" s="74"/>
      <c r="CQ36" s="75"/>
      <c r="CR36" s="75"/>
      <c r="CS36" s="76"/>
      <c r="CT36" s="73"/>
      <c r="CU36" s="74"/>
      <c r="CV36" s="75"/>
      <c r="CW36" s="75"/>
      <c r="CX36" s="76"/>
      <c r="CY36" s="73"/>
      <c r="CZ36" s="74"/>
      <c r="DA36" s="75"/>
      <c r="DB36" s="75"/>
      <c r="DC36" s="76"/>
      <c r="DD36" s="73"/>
      <c r="DE36" s="74"/>
      <c r="DF36" s="75"/>
      <c r="DG36" s="75"/>
      <c r="DH36" s="76"/>
      <c r="DI36" s="73"/>
      <c r="DJ36" s="74"/>
      <c r="DK36" s="75"/>
      <c r="DL36" s="75"/>
      <c r="DM36" s="76"/>
      <c r="DN36" s="73"/>
      <c r="DO36" s="74"/>
      <c r="DP36" s="75"/>
      <c r="DQ36" s="75"/>
      <c r="DR36" s="76"/>
      <c r="DS36" s="73"/>
      <c r="DT36" s="74"/>
      <c r="DU36" s="75"/>
      <c r="DV36" s="75"/>
      <c r="DW36" s="76"/>
      <c r="DX36" s="73"/>
      <c r="DY36" s="74"/>
      <c r="DZ36" s="75"/>
      <c r="EA36" s="75"/>
      <c r="EB36" s="76"/>
      <c r="EC36" s="73"/>
      <c r="ED36" s="74"/>
      <c r="EE36" s="75"/>
      <c r="EF36" s="75"/>
      <c r="EG36" s="76"/>
      <c r="EH36" s="73"/>
      <c r="EI36" s="74"/>
      <c r="EJ36" s="75"/>
      <c r="EK36" s="75"/>
      <c r="EL36" s="76"/>
      <c r="EM36" s="73"/>
      <c r="EN36" s="74"/>
      <c r="EO36" s="75"/>
      <c r="EP36" s="75"/>
      <c r="EQ36" s="76"/>
      <c r="ER36" s="73"/>
      <c r="ES36" s="74"/>
      <c r="ET36" s="75"/>
      <c r="EU36" s="75"/>
      <c r="EV36" s="76"/>
      <c r="EW36" s="73"/>
      <c r="EX36" s="74"/>
      <c r="EY36" s="75"/>
      <c r="EZ36" s="75"/>
      <c r="FA36" s="76"/>
      <c r="FB36" s="73"/>
      <c r="FC36" s="74"/>
      <c r="FD36" s="75"/>
      <c r="FE36" s="75"/>
      <c r="FF36" s="76"/>
      <c r="FG36" s="73"/>
      <c r="FH36" s="74"/>
      <c r="FI36" s="75"/>
      <c r="FJ36" s="75"/>
      <c r="FK36" s="76"/>
      <c r="FL36" s="73"/>
      <c r="FM36" s="74"/>
      <c r="FN36" s="75"/>
      <c r="FO36" s="75"/>
      <c r="FP36" s="76"/>
      <c r="FQ36" s="73"/>
      <c r="FR36" s="74"/>
      <c r="FS36" s="75"/>
      <c r="FT36" s="75"/>
      <c r="FU36" s="76"/>
      <c r="FV36" s="73"/>
      <c r="FW36" s="74"/>
      <c r="FX36" s="75"/>
      <c r="FY36" s="75"/>
      <c r="FZ36" s="76"/>
      <c r="GA36" s="73"/>
      <c r="GB36" s="74"/>
      <c r="GC36" s="75"/>
      <c r="GD36" s="75"/>
      <c r="GE36" s="76"/>
      <c r="GF36" s="73"/>
      <c r="GG36" s="74"/>
      <c r="GH36" s="75"/>
      <c r="GI36" s="75"/>
      <c r="GJ36" s="76"/>
      <c r="GK36" s="73"/>
      <c r="GL36" s="74"/>
      <c r="GM36" s="75"/>
      <c r="GN36" s="75"/>
      <c r="GO36" s="76"/>
      <c r="GP36" s="73"/>
      <c r="GQ36" s="74"/>
      <c r="GR36" s="75"/>
      <c r="GS36" s="75"/>
      <c r="GT36" s="76"/>
      <c r="GU36" s="73"/>
      <c r="GV36" s="74"/>
      <c r="GW36" s="75"/>
      <c r="GX36" s="75"/>
      <c r="GY36" s="76"/>
      <c r="GZ36" s="73"/>
      <c r="HA36" s="74"/>
      <c r="HB36" s="75"/>
      <c r="HC36" s="75"/>
      <c r="HD36" s="76"/>
      <c r="HE36" s="73"/>
      <c r="HF36" s="74"/>
      <c r="HG36" s="75"/>
      <c r="HH36" s="75"/>
      <c r="HI36" s="76"/>
      <c r="HJ36" s="73"/>
      <c r="HK36" s="74"/>
      <c r="HL36" s="75"/>
      <c r="HM36" s="75"/>
      <c r="HN36" s="76"/>
      <c r="HO36" s="73"/>
      <c r="HP36" s="74"/>
      <c r="HQ36" s="75"/>
      <c r="HR36" s="75"/>
      <c r="HS36" s="76"/>
      <c r="HT36" s="73"/>
      <c r="HU36" s="74"/>
      <c r="HV36" s="75"/>
      <c r="HW36" s="75"/>
      <c r="HX36" s="76"/>
      <c r="HY36" s="73"/>
      <c r="HZ36" s="74"/>
      <c r="IA36" s="75"/>
      <c r="IB36" s="75"/>
      <c r="IC36" s="76"/>
      <c r="ID36" s="73"/>
      <c r="IE36" s="74"/>
      <c r="IF36" s="75"/>
      <c r="IG36" s="75"/>
      <c r="IH36" s="76"/>
      <c r="II36" s="73"/>
      <c r="IJ36" s="74"/>
      <c r="IK36" s="75"/>
      <c r="IL36" s="75"/>
      <c r="IM36" s="76"/>
    </row>
    <row r="37" spans="1:247" s="16" customFormat="1" ht="1.5" customHeight="1">
      <c r="A37" s="30"/>
      <c r="B37" s="77"/>
      <c r="C37" s="77"/>
      <c r="D37" s="77"/>
      <c r="E37" s="77"/>
      <c r="F37" s="33"/>
      <c r="G37" s="32"/>
      <c r="H37" s="77"/>
      <c r="I37" s="77"/>
      <c r="J37" s="33"/>
      <c r="K37" s="66"/>
      <c r="L37" s="78"/>
      <c r="M37" s="65"/>
      <c r="N37" s="65"/>
      <c r="O37" s="65"/>
      <c r="P37" s="66"/>
      <c r="Q37" s="78"/>
      <c r="R37" s="65"/>
      <c r="S37" s="65"/>
      <c r="T37" s="65"/>
      <c r="U37" s="66"/>
      <c r="V37" s="78"/>
      <c r="W37" s="65"/>
      <c r="X37" s="65"/>
      <c r="Y37" s="65"/>
      <c r="Z37" s="66"/>
      <c r="AA37" s="78"/>
      <c r="AB37" s="65"/>
      <c r="AC37" s="65"/>
      <c r="AD37" s="65"/>
      <c r="AE37" s="66"/>
      <c r="AF37" s="78"/>
      <c r="AG37" s="65"/>
      <c r="AH37" s="65"/>
      <c r="AI37" s="65"/>
      <c r="AJ37" s="66"/>
      <c r="AK37" s="78"/>
      <c r="AL37" s="65"/>
      <c r="AM37" s="65"/>
      <c r="AN37" s="65"/>
      <c r="AO37" s="66"/>
      <c r="AP37" s="78"/>
      <c r="AQ37" s="65"/>
      <c r="AR37" s="65"/>
      <c r="AS37" s="65"/>
      <c r="AT37" s="66"/>
      <c r="AU37" s="78"/>
      <c r="AV37" s="65"/>
      <c r="AW37" s="65"/>
      <c r="AX37" s="65"/>
      <c r="AY37" s="66"/>
      <c r="AZ37" s="78"/>
      <c r="BA37" s="65"/>
      <c r="BB37" s="65"/>
      <c r="BC37" s="65"/>
      <c r="BD37" s="66"/>
      <c r="BE37" s="78"/>
      <c r="BF37" s="65"/>
      <c r="BG37" s="65"/>
      <c r="BH37" s="65"/>
      <c r="BI37" s="66"/>
      <c r="BJ37" s="78"/>
      <c r="BK37" s="65"/>
      <c r="BL37" s="65"/>
      <c r="BM37" s="65"/>
      <c r="BN37" s="66"/>
      <c r="BO37" s="78"/>
      <c r="BP37" s="65"/>
      <c r="BQ37" s="65"/>
      <c r="BR37" s="65"/>
      <c r="BS37" s="66"/>
      <c r="BT37" s="78"/>
      <c r="BU37" s="65"/>
      <c r="BV37" s="65"/>
      <c r="BW37" s="65"/>
      <c r="BX37" s="66"/>
      <c r="BY37" s="78"/>
      <c r="BZ37" s="65"/>
      <c r="CA37" s="65"/>
      <c r="CB37" s="65"/>
      <c r="CC37" s="66"/>
      <c r="CD37" s="78"/>
      <c r="CE37" s="65"/>
      <c r="CF37" s="65"/>
      <c r="CG37" s="65"/>
      <c r="CH37" s="66"/>
      <c r="CI37" s="78"/>
      <c r="CJ37" s="65"/>
      <c r="CK37" s="65"/>
      <c r="CL37" s="65"/>
      <c r="CM37" s="66"/>
      <c r="CN37" s="78"/>
      <c r="CO37" s="65"/>
      <c r="CP37" s="65"/>
      <c r="CQ37" s="65"/>
      <c r="CR37" s="66"/>
      <c r="CS37" s="78"/>
      <c r="CT37" s="65"/>
      <c r="CU37" s="65"/>
      <c r="CV37" s="65"/>
      <c r="CW37" s="66"/>
      <c r="CX37" s="78"/>
      <c r="CY37" s="65"/>
      <c r="CZ37" s="65"/>
      <c r="DA37" s="65"/>
      <c r="DB37" s="66"/>
      <c r="DC37" s="78"/>
      <c r="DD37" s="65"/>
      <c r="DE37" s="65"/>
      <c r="DF37" s="65"/>
      <c r="DG37" s="66"/>
      <c r="DH37" s="78"/>
      <c r="DI37" s="65"/>
      <c r="DJ37" s="65"/>
      <c r="DK37" s="65"/>
      <c r="DL37" s="66"/>
      <c r="DM37" s="78"/>
      <c r="DN37" s="65"/>
      <c r="DO37" s="65"/>
      <c r="DP37" s="65"/>
      <c r="DQ37" s="66"/>
      <c r="DR37" s="78"/>
      <c r="DS37" s="65"/>
      <c r="DT37" s="65"/>
      <c r="DU37" s="65"/>
      <c r="DV37" s="66"/>
      <c r="DW37" s="78"/>
      <c r="DX37" s="65"/>
      <c r="DY37" s="65"/>
      <c r="DZ37" s="65"/>
      <c r="EA37" s="66"/>
      <c r="EB37" s="78"/>
      <c r="EC37" s="65"/>
      <c r="ED37" s="65"/>
      <c r="EE37" s="65"/>
      <c r="EF37" s="66"/>
      <c r="EG37" s="78"/>
      <c r="EH37" s="65"/>
      <c r="EI37" s="65"/>
      <c r="EJ37" s="65"/>
      <c r="EK37" s="66"/>
      <c r="EL37" s="78"/>
      <c r="EM37" s="65"/>
      <c r="EN37" s="65"/>
      <c r="EO37" s="65"/>
      <c r="EP37" s="66"/>
      <c r="EQ37" s="78"/>
      <c r="ER37" s="65"/>
      <c r="ES37" s="65"/>
      <c r="ET37" s="65"/>
      <c r="EU37" s="66"/>
      <c r="EV37" s="78"/>
      <c r="EW37" s="65"/>
      <c r="EX37" s="65"/>
      <c r="EY37" s="65"/>
      <c r="EZ37" s="66"/>
      <c r="FA37" s="78"/>
      <c r="FB37" s="65"/>
      <c r="FC37" s="65"/>
      <c r="FD37" s="65"/>
      <c r="FE37" s="66"/>
      <c r="FF37" s="78"/>
      <c r="FG37" s="65"/>
      <c r="FH37" s="65"/>
      <c r="FI37" s="65"/>
      <c r="FJ37" s="66"/>
      <c r="FK37" s="78"/>
      <c r="FL37" s="65"/>
      <c r="FM37" s="65"/>
      <c r="FN37" s="65"/>
      <c r="FO37" s="66"/>
      <c r="FP37" s="78"/>
      <c r="FQ37" s="65"/>
      <c r="FR37" s="65"/>
      <c r="FS37" s="65"/>
      <c r="FT37" s="66"/>
      <c r="FU37" s="78"/>
      <c r="FV37" s="65"/>
      <c r="FW37" s="65"/>
      <c r="FX37" s="65"/>
      <c r="FY37" s="66"/>
      <c r="FZ37" s="78"/>
      <c r="GA37" s="65"/>
      <c r="GB37" s="65"/>
      <c r="GC37" s="65"/>
      <c r="GD37" s="66"/>
      <c r="GE37" s="78"/>
      <c r="GF37" s="65"/>
      <c r="GG37" s="65"/>
      <c r="GH37" s="65"/>
      <c r="GI37" s="66"/>
      <c r="GJ37" s="78"/>
      <c r="GK37" s="65"/>
      <c r="GL37" s="65"/>
      <c r="GM37" s="65"/>
      <c r="GN37" s="66"/>
      <c r="GO37" s="78"/>
      <c r="GP37" s="65"/>
      <c r="GQ37" s="65"/>
      <c r="GR37" s="65"/>
      <c r="GS37" s="66"/>
      <c r="GT37" s="78"/>
      <c r="GU37" s="65"/>
      <c r="GV37" s="65"/>
      <c r="GW37" s="65"/>
      <c r="GX37" s="66"/>
      <c r="GY37" s="78"/>
      <c r="GZ37" s="65"/>
      <c r="HA37" s="65"/>
      <c r="HB37" s="65"/>
      <c r="HC37" s="66"/>
      <c r="HD37" s="78"/>
      <c r="HE37" s="65"/>
      <c r="HF37" s="65"/>
      <c r="HG37" s="65"/>
      <c r="HH37" s="66"/>
      <c r="HI37" s="78"/>
      <c r="HJ37" s="65"/>
      <c r="HK37" s="65"/>
      <c r="HL37" s="65"/>
      <c r="HM37" s="66"/>
      <c r="HN37" s="78"/>
      <c r="HO37" s="65"/>
      <c r="HP37" s="65"/>
      <c r="HQ37" s="65"/>
      <c r="HR37" s="66"/>
      <c r="HS37" s="78"/>
      <c r="HT37" s="65"/>
      <c r="HU37" s="65"/>
      <c r="HV37" s="65"/>
      <c r="HW37" s="66"/>
      <c r="HX37" s="78"/>
      <c r="HY37" s="65"/>
      <c r="HZ37" s="65"/>
      <c r="IA37" s="65"/>
      <c r="IB37" s="66"/>
      <c r="IC37" s="78"/>
      <c r="ID37" s="65"/>
      <c r="IE37" s="65"/>
      <c r="IF37" s="65"/>
      <c r="IG37" s="66"/>
      <c r="IH37" s="78"/>
      <c r="II37" s="65"/>
      <c r="IJ37" s="65"/>
      <c r="IK37" s="65"/>
      <c r="IL37" s="66"/>
      <c r="IM37" s="78"/>
    </row>
    <row r="38" spans="1:247" s="16" customFormat="1" ht="12.75">
      <c r="A38" s="35"/>
      <c r="B38" s="77"/>
      <c r="C38" s="77"/>
      <c r="D38" s="77"/>
      <c r="E38" s="77"/>
      <c r="F38" s="33"/>
      <c r="G38" s="32"/>
      <c r="H38" s="77"/>
      <c r="I38" s="77"/>
      <c r="J38" s="33"/>
      <c r="K38" s="66"/>
      <c r="L38" s="79"/>
      <c r="M38" s="65"/>
      <c r="N38" s="65"/>
      <c r="O38" s="65"/>
      <c r="P38" s="66"/>
      <c r="Q38" s="79"/>
      <c r="R38" s="65"/>
      <c r="S38" s="65"/>
      <c r="T38" s="65"/>
      <c r="U38" s="66"/>
      <c r="V38" s="79"/>
      <c r="W38" s="65"/>
      <c r="X38" s="65"/>
      <c r="Y38" s="65"/>
      <c r="Z38" s="66"/>
      <c r="AA38" s="79"/>
      <c r="AB38" s="65"/>
      <c r="AC38" s="65"/>
      <c r="AD38" s="65"/>
      <c r="AE38" s="66"/>
      <c r="AF38" s="79"/>
      <c r="AG38" s="65"/>
      <c r="AH38" s="65"/>
      <c r="AI38" s="65"/>
      <c r="AJ38" s="66"/>
      <c r="AK38" s="79"/>
      <c r="AL38" s="65"/>
      <c r="AM38" s="65"/>
      <c r="AN38" s="65"/>
      <c r="AO38" s="66"/>
      <c r="AP38" s="79"/>
      <c r="AQ38" s="65"/>
      <c r="AR38" s="65"/>
      <c r="AS38" s="65"/>
      <c r="AT38" s="66"/>
      <c r="AU38" s="79"/>
      <c r="AV38" s="65"/>
      <c r="AW38" s="65"/>
      <c r="AX38" s="65"/>
      <c r="AY38" s="66"/>
      <c r="AZ38" s="79"/>
      <c r="BA38" s="65"/>
      <c r="BB38" s="65"/>
      <c r="BC38" s="65"/>
      <c r="BD38" s="66"/>
      <c r="BE38" s="79"/>
      <c r="BF38" s="65"/>
      <c r="BG38" s="65"/>
      <c r="BH38" s="65"/>
      <c r="BI38" s="66"/>
      <c r="BJ38" s="79"/>
      <c r="BK38" s="65"/>
      <c r="BL38" s="65"/>
      <c r="BM38" s="65"/>
      <c r="BN38" s="66"/>
      <c r="BO38" s="79"/>
      <c r="BP38" s="65"/>
      <c r="BQ38" s="65"/>
      <c r="BR38" s="65"/>
      <c r="BS38" s="66"/>
      <c r="BT38" s="79"/>
      <c r="BU38" s="65"/>
      <c r="BV38" s="65"/>
      <c r="BW38" s="65"/>
      <c r="BX38" s="66"/>
      <c r="BY38" s="79"/>
      <c r="BZ38" s="65"/>
      <c r="CA38" s="65"/>
      <c r="CB38" s="65"/>
      <c r="CC38" s="66"/>
      <c r="CD38" s="79"/>
      <c r="CE38" s="65"/>
      <c r="CF38" s="65"/>
      <c r="CG38" s="65"/>
      <c r="CH38" s="66"/>
      <c r="CI38" s="79"/>
      <c r="CJ38" s="65"/>
      <c r="CK38" s="65"/>
      <c r="CL38" s="65"/>
      <c r="CM38" s="66"/>
      <c r="CN38" s="79"/>
      <c r="CO38" s="65"/>
      <c r="CP38" s="65"/>
      <c r="CQ38" s="65"/>
      <c r="CR38" s="66"/>
      <c r="CS38" s="79"/>
      <c r="CT38" s="65"/>
      <c r="CU38" s="65"/>
      <c r="CV38" s="65"/>
      <c r="CW38" s="66"/>
      <c r="CX38" s="79"/>
      <c r="CY38" s="65"/>
      <c r="CZ38" s="65"/>
      <c r="DA38" s="65"/>
      <c r="DB38" s="66"/>
      <c r="DC38" s="79"/>
      <c r="DD38" s="65"/>
      <c r="DE38" s="65"/>
      <c r="DF38" s="65"/>
      <c r="DG38" s="66"/>
      <c r="DH38" s="79"/>
      <c r="DI38" s="65"/>
      <c r="DJ38" s="65"/>
      <c r="DK38" s="65"/>
      <c r="DL38" s="66"/>
      <c r="DM38" s="79"/>
      <c r="DN38" s="65"/>
      <c r="DO38" s="65"/>
      <c r="DP38" s="65"/>
      <c r="DQ38" s="66"/>
      <c r="DR38" s="79"/>
      <c r="DS38" s="65"/>
      <c r="DT38" s="65"/>
      <c r="DU38" s="65"/>
      <c r="DV38" s="66"/>
      <c r="DW38" s="79"/>
      <c r="DX38" s="65"/>
      <c r="DY38" s="65"/>
      <c r="DZ38" s="65"/>
      <c r="EA38" s="66"/>
      <c r="EB38" s="79"/>
      <c r="EC38" s="65"/>
      <c r="ED38" s="65"/>
      <c r="EE38" s="65"/>
      <c r="EF38" s="66"/>
      <c r="EG38" s="79"/>
      <c r="EH38" s="65"/>
      <c r="EI38" s="65"/>
      <c r="EJ38" s="65"/>
      <c r="EK38" s="66"/>
      <c r="EL38" s="79"/>
      <c r="EM38" s="65"/>
      <c r="EN38" s="65"/>
      <c r="EO38" s="65"/>
      <c r="EP38" s="66"/>
      <c r="EQ38" s="79"/>
      <c r="ER38" s="65"/>
      <c r="ES38" s="65"/>
      <c r="ET38" s="65"/>
      <c r="EU38" s="66"/>
      <c r="EV38" s="79"/>
      <c r="EW38" s="65"/>
      <c r="EX38" s="65"/>
      <c r="EY38" s="65"/>
      <c r="EZ38" s="66"/>
      <c r="FA38" s="79"/>
      <c r="FB38" s="65"/>
      <c r="FC38" s="65"/>
      <c r="FD38" s="65"/>
      <c r="FE38" s="66"/>
      <c r="FF38" s="79"/>
      <c r="FG38" s="65"/>
      <c r="FH38" s="65"/>
      <c r="FI38" s="65"/>
      <c r="FJ38" s="66"/>
      <c r="FK38" s="79"/>
      <c r="FL38" s="65"/>
      <c r="FM38" s="65"/>
      <c r="FN38" s="65"/>
      <c r="FO38" s="66"/>
      <c r="FP38" s="79"/>
      <c r="FQ38" s="65"/>
      <c r="FR38" s="65"/>
      <c r="FS38" s="65"/>
      <c r="FT38" s="66"/>
      <c r="FU38" s="79"/>
      <c r="FV38" s="65"/>
      <c r="FW38" s="65"/>
      <c r="FX38" s="65"/>
      <c r="FY38" s="66"/>
      <c r="FZ38" s="79"/>
      <c r="GA38" s="65"/>
      <c r="GB38" s="65"/>
      <c r="GC38" s="65"/>
      <c r="GD38" s="66"/>
      <c r="GE38" s="79"/>
      <c r="GF38" s="65"/>
      <c r="GG38" s="65"/>
      <c r="GH38" s="65"/>
      <c r="GI38" s="66"/>
      <c r="GJ38" s="79"/>
      <c r="GK38" s="65"/>
      <c r="GL38" s="65"/>
      <c r="GM38" s="65"/>
      <c r="GN38" s="66"/>
      <c r="GO38" s="79"/>
      <c r="GP38" s="65"/>
      <c r="GQ38" s="65"/>
      <c r="GR38" s="65"/>
      <c r="GS38" s="66"/>
      <c r="GT38" s="79"/>
      <c r="GU38" s="65"/>
      <c r="GV38" s="65"/>
      <c r="GW38" s="65"/>
      <c r="GX38" s="66"/>
      <c r="GY38" s="79"/>
      <c r="GZ38" s="65"/>
      <c r="HA38" s="65"/>
      <c r="HB38" s="65"/>
      <c r="HC38" s="66"/>
      <c r="HD38" s="79"/>
      <c r="HE38" s="65"/>
      <c r="HF38" s="65"/>
      <c r="HG38" s="65"/>
      <c r="HH38" s="66"/>
      <c r="HI38" s="79"/>
      <c r="HJ38" s="65"/>
      <c r="HK38" s="65"/>
      <c r="HL38" s="65"/>
      <c r="HM38" s="66"/>
      <c r="HN38" s="79"/>
      <c r="HO38" s="65"/>
      <c r="HP38" s="65"/>
      <c r="HQ38" s="65"/>
      <c r="HR38" s="66"/>
      <c r="HS38" s="79"/>
      <c r="HT38" s="65"/>
      <c r="HU38" s="65"/>
      <c r="HV38" s="65"/>
      <c r="HW38" s="66"/>
      <c r="HX38" s="79"/>
      <c r="HY38" s="65"/>
      <c r="HZ38" s="65"/>
      <c r="IA38" s="65"/>
      <c r="IB38" s="66"/>
      <c r="IC38" s="79"/>
      <c r="ID38" s="65"/>
      <c r="IE38" s="65"/>
      <c r="IF38" s="65"/>
      <c r="IG38" s="66"/>
      <c r="IH38" s="79"/>
      <c r="II38" s="65"/>
      <c r="IJ38" s="65"/>
      <c r="IK38" s="65"/>
      <c r="IL38" s="66"/>
      <c r="IM38" s="79"/>
    </row>
    <row r="39" ht="12.75">
      <c r="H39" s="8"/>
    </row>
    <row r="40" ht="12.75">
      <c r="H40" s="8"/>
    </row>
    <row r="41" ht="12.75">
      <c r="H41" s="8"/>
    </row>
    <row r="42" ht="12.75">
      <c r="H42" s="8"/>
    </row>
    <row r="43" ht="12.75">
      <c r="H43" s="8"/>
    </row>
    <row r="44" ht="12.75">
      <c r="H44" s="8"/>
    </row>
    <row r="45" ht="12.75">
      <c r="H45" s="8"/>
    </row>
    <row r="46" ht="12.75">
      <c r="H46" s="8"/>
    </row>
    <row r="47" ht="12.75">
      <c r="H47" s="8"/>
    </row>
  </sheetData>
  <mergeCells count="5">
    <mergeCell ref="A5:C5"/>
    <mergeCell ref="I8:J8"/>
    <mergeCell ref="E8:F8"/>
    <mergeCell ref="A36:F36"/>
    <mergeCell ref="A8:A9"/>
  </mergeCells>
  <printOptions/>
  <pageMargins left="0.75" right="0.75" top="1" bottom="1" header="0.5" footer="0.5"/>
  <pageSetup fitToHeight="1" fitToWidth="1" horizontalDpi="600" verticalDpi="600" orientation="portrait" paperSize="9" scale="85" r:id="rId2"/>
  <rowBreaks count="1" manualBreakCount="1">
    <brk id="4" max="9" man="1"/>
  </rowBreaks>
  <ignoredErrors>
    <ignoredError sqref="B8:H8" numberStoredAsText="1"/>
  </ignoredErrors>
  <drawing r:id="rId1"/>
</worksheet>
</file>

<file path=xl/worksheets/sheet10.xml><?xml version="1.0" encoding="utf-8"?>
<worksheet xmlns="http://schemas.openxmlformats.org/spreadsheetml/2006/main" xmlns:r="http://schemas.openxmlformats.org/officeDocument/2006/relationships">
  <dimension ref="A2:H49"/>
  <sheetViews>
    <sheetView showGridLines="0" workbookViewId="0" topLeftCell="A1">
      <selection activeCell="A2" sqref="A2"/>
    </sheetView>
  </sheetViews>
  <sheetFormatPr defaultColWidth="9.140625" defaultRowHeight="12.75"/>
  <cols>
    <col min="1" max="1" width="46.140625" style="0" customWidth="1"/>
    <col min="5" max="5" width="6.00390625" style="0" customWidth="1"/>
    <col min="6" max="6" width="5.140625" style="0" customWidth="1"/>
  </cols>
  <sheetData>
    <row r="2" spans="1:8" ht="25.5">
      <c r="A2" s="404" t="s">
        <v>203</v>
      </c>
      <c r="B2" s="404"/>
      <c r="C2" s="404"/>
      <c r="D2" s="404"/>
      <c r="E2" s="404"/>
      <c r="F2" s="470"/>
      <c r="G2" s="470"/>
      <c r="H2" s="462"/>
    </row>
    <row r="3" spans="1:8" ht="18">
      <c r="A3" s="478"/>
      <c r="B3" s="479"/>
      <c r="C3" s="466"/>
      <c r="D3" s="480"/>
      <c r="E3" s="604"/>
      <c r="F3" s="604"/>
      <c r="G3" s="593"/>
      <c r="H3" s="593"/>
    </row>
    <row r="4" spans="1:8" ht="13.5">
      <c r="A4" s="605" t="s">
        <v>258</v>
      </c>
      <c r="B4" s="605"/>
      <c r="C4" s="605"/>
      <c r="D4" s="605"/>
      <c r="E4" s="605"/>
      <c r="F4" s="605"/>
      <c r="G4" s="605"/>
      <c r="H4" s="605"/>
    </row>
    <row r="5" spans="1:8" ht="16.5" thickBot="1">
      <c r="A5" s="606"/>
      <c r="B5" s="606"/>
      <c r="C5" s="606"/>
      <c r="D5" s="606"/>
      <c r="E5" s="606"/>
      <c r="F5" s="606"/>
      <c r="G5" s="606"/>
      <c r="H5" s="606"/>
    </row>
    <row r="6" spans="1:8" ht="18.75" thickBot="1">
      <c r="A6" s="481"/>
      <c r="B6" s="482" t="s">
        <v>216</v>
      </c>
      <c r="C6" s="482" t="s">
        <v>217</v>
      </c>
      <c r="D6" s="482" t="s">
        <v>218</v>
      </c>
      <c r="E6" s="600" t="s">
        <v>219</v>
      </c>
      <c r="F6" s="600"/>
      <c r="G6" s="601"/>
      <c r="H6" s="601"/>
    </row>
    <row r="7" spans="1:8" ht="12.75">
      <c r="A7" s="483" t="s">
        <v>220</v>
      </c>
      <c r="B7" s="467"/>
      <c r="C7" s="467"/>
      <c r="D7" s="467"/>
      <c r="E7" s="602"/>
      <c r="F7" s="602"/>
      <c r="G7" s="603"/>
      <c r="H7" s="603"/>
    </row>
    <row r="8" spans="1:8" ht="12.75">
      <c r="A8" s="490">
        <v>2006</v>
      </c>
      <c r="B8" s="494">
        <v>7068</v>
      </c>
      <c r="C8" s="492">
        <v>1384</v>
      </c>
      <c r="D8" s="492">
        <v>646</v>
      </c>
      <c r="E8" s="594">
        <v>9098</v>
      </c>
      <c r="F8" s="594"/>
      <c r="G8" s="595"/>
      <c r="H8" s="595"/>
    </row>
    <row r="9" spans="1:8" ht="12.75">
      <c r="A9" s="396" t="s">
        <v>221</v>
      </c>
      <c r="B9" s="494">
        <v>6579</v>
      </c>
      <c r="C9" s="492">
        <v>1271</v>
      </c>
      <c r="D9" s="492">
        <v>351</v>
      </c>
      <c r="E9" s="594">
        <v>8201</v>
      </c>
      <c r="F9" s="594"/>
      <c r="G9" s="595"/>
      <c r="H9" s="595"/>
    </row>
    <row r="10" spans="1:8" ht="12.75">
      <c r="A10" s="396" t="s">
        <v>222</v>
      </c>
      <c r="B10" s="495">
        <v>7.4</v>
      </c>
      <c r="C10" s="492">
        <v>8.9</v>
      </c>
      <c r="D10" s="492">
        <v>84</v>
      </c>
      <c r="E10" s="580">
        <v>10.9</v>
      </c>
      <c r="F10" s="580"/>
      <c r="G10" s="595"/>
      <c r="H10" s="595"/>
    </row>
    <row r="11" spans="1:8" ht="12.75">
      <c r="A11" s="483" t="s">
        <v>223</v>
      </c>
      <c r="B11" s="493"/>
      <c r="C11" s="493"/>
      <c r="D11" s="493"/>
      <c r="E11" s="598"/>
      <c r="F11" s="598"/>
      <c r="G11" s="595"/>
      <c r="H11" s="595"/>
    </row>
    <row r="12" spans="1:8" ht="12.75">
      <c r="A12" s="490">
        <v>2006</v>
      </c>
      <c r="B12" s="494">
        <v>2764</v>
      </c>
      <c r="C12" s="492">
        <v>742</v>
      </c>
      <c r="D12" s="492">
        <v>84</v>
      </c>
      <c r="E12" s="594">
        <v>3590</v>
      </c>
      <c r="F12" s="594"/>
      <c r="G12" s="599"/>
      <c r="H12" s="599"/>
    </row>
    <row r="13" spans="1:8" ht="12.75">
      <c r="A13" s="396" t="s">
        <v>221</v>
      </c>
      <c r="B13" s="494">
        <v>2416</v>
      </c>
      <c r="C13" s="492">
        <v>710</v>
      </c>
      <c r="D13" s="492">
        <v>-172</v>
      </c>
      <c r="E13" s="594">
        <v>2954</v>
      </c>
      <c r="F13" s="594"/>
      <c r="G13" s="599"/>
      <c r="H13" s="599"/>
    </row>
    <row r="14" spans="1:8" ht="12.75">
      <c r="A14" s="396" t="s">
        <v>222</v>
      </c>
      <c r="B14" s="495">
        <v>14.4</v>
      </c>
      <c r="C14" s="492">
        <v>4.5</v>
      </c>
      <c r="D14" s="492" t="s">
        <v>164</v>
      </c>
      <c r="E14" s="580">
        <v>21.5</v>
      </c>
      <c r="F14" s="580"/>
      <c r="G14" s="599"/>
      <c r="H14" s="599"/>
    </row>
    <row r="15" spans="1:8" ht="12.75">
      <c r="A15" s="483" t="s">
        <v>224</v>
      </c>
      <c r="B15" s="493"/>
      <c r="C15" s="493"/>
      <c r="D15" s="493"/>
      <c r="E15" s="598"/>
      <c r="F15" s="598"/>
      <c r="G15" s="595"/>
      <c r="H15" s="595"/>
    </row>
    <row r="16" spans="1:8" ht="12.75">
      <c r="A16" s="490">
        <v>2006</v>
      </c>
      <c r="B16" s="494">
        <v>1647</v>
      </c>
      <c r="C16" s="492">
        <v>509</v>
      </c>
      <c r="D16" s="492">
        <v>-8</v>
      </c>
      <c r="E16" s="594">
        <v>2148</v>
      </c>
      <c r="F16" s="594"/>
      <c r="G16" s="599"/>
      <c r="H16" s="599"/>
    </row>
    <row r="17" spans="1:8" ht="12.75">
      <c r="A17" s="396" t="s">
        <v>221</v>
      </c>
      <c r="B17" s="494">
        <v>1591</v>
      </c>
      <c r="C17" s="492">
        <v>457</v>
      </c>
      <c r="D17" s="492">
        <v>-65</v>
      </c>
      <c r="E17" s="594">
        <v>1983</v>
      </c>
      <c r="F17" s="594"/>
      <c r="G17" s="595"/>
      <c r="H17" s="595"/>
    </row>
    <row r="18" spans="1:8" ht="12.75">
      <c r="A18" s="396" t="s">
        <v>222</v>
      </c>
      <c r="B18" s="495">
        <v>3.5</v>
      </c>
      <c r="C18" s="492">
        <v>11.4</v>
      </c>
      <c r="D18" s="492">
        <v>-87.7</v>
      </c>
      <c r="E18" s="580">
        <v>8.3</v>
      </c>
      <c r="F18" s="580"/>
      <c r="G18" s="595"/>
      <c r="H18" s="595"/>
    </row>
    <row r="19" spans="1:8" ht="12.75">
      <c r="A19" s="483" t="s">
        <v>225</v>
      </c>
      <c r="B19" s="493"/>
      <c r="C19" s="493"/>
      <c r="D19" s="493"/>
      <c r="E19" s="598"/>
      <c r="F19" s="598"/>
      <c r="G19" s="595"/>
      <c r="H19" s="595"/>
    </row>
    <row r="20" spans="1:8" ht="12.75">
      <c r="A20" s="491">
        <v>39082</v>
      </c>
      <c r="B20" s="494">
        <v>163626</v>
      </c>
      <c r="C20" s="492">
        <v>9252</v>
      </c>
      <c r="D20" s="492">
        <v>50946</v>
      </c>
      <c r="E20" s="594">
        <v>223824</v>
      </c>
      <c r="F20" s="594"/>
      <c r="G20" s="599"/>
      <c r="H20" s="599"/>
    </row>
    <row r="21" spans="1:8" ht="12.75">
      <c r="A21" s="396" t="s">
        <v>226</v>
      </c>
      <c r="B21" s="494">
        <v>156262</v>
      </c>
      <c r="C21" s="492">
        <v>9252</v>
      </c>
      <c r="D21" s="492">
        <v>50946</v>
      </c>
      <c r="E21" s="594">
        <v>216460</v>
      </c>
      <c r="F21" s="594"/>
      <c r="G21" s="599"/>
      <c r="H21" s="599"/>
    </row>
    <row r="22" spans="1:8" ht="12.75">
      <c r="A22" s="396" t="s">
        <v>227</v>
      </c>
      <c r="B22" s="494">
        <v>146007</v>
      </c>
      <c r="C22" s="492">
        <v>6460</v>
      </c>
      <c r="D22" s="492">
        <v>33301</v>
      </c>
      <c r="E22" s="594">
        <v>185768</v>
      </c>
      <c r="F22" s="594"/>
      <c r="G22" s="595"/>
      <c r="H22" s="595"/>
    </row>
    <row r="23" spans="1:8" ht="12.75">
      <c r="A23" s="396" t="s">
        <v>228</v>
      </c>
      <c r="B23" s="495">
        <v>12.1</v>
      </c>
      <c r="C23" s="492">
        <v>43.2</v>
      </c>
      <c r="D23" s="492">
        <v>53</v>
      </c>
      <c r="E23" s="580">
        <v>20.5</v>
      </c>
      <c r="F23" s="580"/>
      <c r="G23" s="595"/>
      <c r="H23" s="595"/>
    </row>
    <row r="24" spans="1:8" ht="12.75">
      <c r="A24" s="483" t="s">
        <v>229</v>
      </c>
      <c r="B24" s="492"/>
      <c r="C24" s="492"/>
      <c r="D24" s="492"/>
      <c r="E24" s="597"/>
      <c r="F24" s="597"/>
      <c r="G24" s="595"/>
      <c r="H24" s="595"/>
    </row>
    <row r="25" spans="1:8" ht="12.75">
      <c r="A25" s="491">
        <v>39082</v>
      </c>
      <c r="B25" s="494">
        <v>145034</v>
      </c>
      <c r="C25" s="492">
        <v>8252</v>
      </c>
      <c r="D25" s="492">
        <v>62603</v>
      </c>
      <c r="E25" s="594">
        <v>215889</v>
      </c>
      <c r="F25" s="594"/>
      <c r="G25" s="595"/>
      <c r="H25" s="595"/>
    </row>
    <row r="26" spans="1:8" ht="12.75">
      <c r="A26" s="396" t="s">
        <v>226</v>
      </c>
      <c r="B26" s="494">
        <v>138134</v>
      </c>
      <c r="C26" s="492">
        <v>8252</v>
      </c>
      <c r="D26" s="492">
        <v>62603</v>
      </c>
      <c r="E26" s="594">
        <v>208989</v>
      </c>
      <c r="F26" s="594"/>
      <c r="G26" s="595"/>
      <c r="H26" s="595"/>
    </row>
    <row r="27" spans="1:8" ht="12.75">
      <c r="A27" s="396" t="s">
        <v>227</v>
      </c>
      <c r="B27" s="494">
        <v>129607</v>
      </c>
      <c r="C27" s="492">
        <v>5780</v>
      </c>
      <c r="D27" s="492">
        <v>42567</v>
      </c>
      <c r="E27" s="594">
        <v>177954</v>
      </c>
      <c r="F27" s="594"/>
      <c r="G27" s="595"/>
      <c r="H27" s="595"/>
    </row>
    <row r="28" spans="1:8" ht="12.75">
      <c r="A28" s="396" t="s">
        <v>228</v>
      </c>
      <c r="B28" s="495">
        <v>11.9</v>
      </c>
      <c r="C28" s="492" t="s">
        <v>242</v>
      </c>
      <c r="D28" s="492">
        <v>47.1</v>
      </c>
      <c r="E28" s="580">
        <v>21.3</v>
      </c>
      <c r="F28" s="580"/>
      <c r="G28" s="595"/>
      <c r="H28" s="595"/>
    </row>
    <row r="29" spans="1:8" ht="14.25" customHeight="1">
      <c r="A29" s="484" t="s">
        <v>230</v>
      </c>
      <c r="B29" s="493"/>
      <c r="C29" s="493"/>
      <c r="D29" s="493"/>
      <c r="E29" s="598"/>
      <c r="F29" s="598"/>
      <c r="G29" s="595"/>
      <c r="H29" s="595"/>
    </row>
    <row r="30" spans="1:8" ht="12.75">
      <c r="A30" s="490">
        <v>2006</v>
      </c>
      <c r="B30" s="494">
        <v>7730</v>
      </c>
      <c r="C30" s="492">
        <v>1513</v>
      </c>
      <c r="D30" s="492">
        <v>2947</v>
      </c>
      <c r="E30" s="594">
        <v>12190</v>
      </c>
      <c r="F30" s="594"/>
      <c r="G30" s="595"/>
      <c r="H30" s="595"/>
    </row>
    <row r="31" spans="1:8" ht="12.75">
      <c r="A31" s="396" t="s">
        <v>221</v>
      </c>
      <c r="B31" s="494">
        <v>6913</v>
      </c>
      <c r="C31" s="492">
        <v>1333</v>
      </c>
      <c r="D31" s="492">
        <v>3254</v>
      </c>
      <c r="E31" s="594">
        <v>11500</v>
      </c>
      <c r="F31" s="594"/>
      <c r="G31" s="595"/>
      <c r="H31" s="595"/>
    </row>
    <row r="32" spans="1:8" ht="12.75">
      <c r="A32" s="396" t="s">
        <v>222</v>
      </c>
      <c r="B32" s="495">
        <v>11.8</v>
      </c>
      <c r="C32" s="492">
        <v>13.5</v>
      </c>
      <c r="D32" s="492">
        <v>-9.4</v>
      </c>
      <c r="E32" s="580">
        <v>6</v>
      </c>
      <c r="F32" s="580"/>
      <c r="G32" s="595"/>
      <c r="H32" s="595"/>
    </row>
    <row r="33" spans="1:8" ht="16.5" customHeight="1">
      <c r="A33" s="484" t="s">
        <v>231</v>
      </c>
      <c r="B33" s="492"/>
      <c r="C33" s="492"/>
      <c r="D33" s="492"/>
      <c r="E33" s="597"/>
      <c r="F33" s="597"/>
      <c r="G33" s="595"/>
      <c r="H33" s="595"/>
    </row>
    <row r="34" spans="1:8" ht="12.75">
      <c r="A34" s="490">
        <v>2006</v>
      </c>
      <c r="B34" s="495">
        <v>21.3</v>
      </c>
      <c r="C34" s="492">
        <v>33.6</v>
      </c>
      <c r="D34" s="492" t="s">
        <v>164</v>
      </c>
      <c r="E34" s="597">
        <v>17.6</v>
      </c>
      <c r="F34" s="597"/>
      <c r="G34" s="595"/>
      <c r="H34" s="595"/>
    </row>
    <row r="35" spans="1:8" ht="12.75">
      <c r="A35" s="396" t="s">
        <v>221</v>
      </c>
      <c r="B35" s="495">
        <v>23</v>
      </c>
      <c r="C35" s="492">
        <v>34.3</v>
      </c>
      <c r="D35" s="492" t="s">
        <v>164</v>
      </c>
      <c r="E35" s="597">
        <v>17.2</v>
      </c>
      <c r="F35" s="597"/>
      <c r="G35" s="595"/>
      <c r="H35" s="595"/>
    </row>
    <row r="36" spans="1:8" ht="12.75">
      <c r="A36" s="483" t="s">
        <v>232</v>
      </c>
      <c r="B36" s="492"/>
      <c r="C36" s="492"/>
      <c r="D36" s="492"/>
      <c r="E36" s="597"/>
      <c r="F36" s="597"/>
      <c r="G36" s="595"/>
      <c r="H36" s="595"/>
    </row>
    <row r="37" spans="1:8" ht="12.75">
      <c r="A37" s="491">
        <v>39082</v>
      </c>
      <c r="B37" s="494">
        <v>41659</v>
      </c>
      <c r="C37" s="492">
        <v>2850</v>
      </c>
      <c r="D37" s="492">
        <v>5562</v>
      </c>
      <c r="E37" s="594">
        <v>50071</v>
      </c>
      <c r="F37" s="594"/>
      <c r="G37" s="595"/>
      <c r="H37" s="595"/>
    </row>
    <row r="38" spans="1:8" ht="12.75">
      <c r="A38" s="396" t="s">
        <v>233</v>
      </c>
      <c r="B38" s="494">
        <v>34493</v>
      </c>
      <c r="C38" s="492">
        <v>2850</v>
      </c>
      <c r="D38" s="492">
        <v>5562</v>
      </c>
      <c r="E38" s="594">
        <v>42905</v>
      </c>
      <c r="F38" s="594"/>
      <c r="G38" s="595"/>
      <c r="H38" s="595"/>
    </row>
    <row r="39" spans="1:8" ht="12.75">
      <c r="A39" s="396" t="s">
        <v>227</v>
      </c>
      <c r="B39" s="494">
        <v>34106</v>
      </c>
      <c r="C39" s="492">
        <v>2609</v>
      </c>
      <c r="D39" s="492">
        <v>5611</v>
      </c>
      <c r="E39" s="594">
        <v>42326</v>
      </c>
      <c r="F39" s="594"/>
      <c r="G39" s="595"/>
      <c r="H39" s="595"/>
    </row>
    <row r="40" spans="1:8" ht="13.5" thickBot="1">
      <c r="A40" s="396" t="s">
        <v>228</v>
      </c>
      <c r="B40" s="495">
        <v>22.1</v>
      </c>
      <c r="C40" s="492">
        <v>9.2</v>
      </c>
      <c r="D40" s="492">
        <v>-0.9</v>
      </c>
      <c r="E40" s="580">
        <v>18.3</v>
      </c>
      <c r="F40" s="580"/>
      <c r="G40" s="595"/>
      <c r="H40" s="595"/>
    </row>
    <row r="41" spans="1:8" ht="12.75">
      <c r="A41" s="596" t="s">
        <v>234</v>
      </c>
      <c r="B41" s="596"/>
      <c r="C41" s="596"/>
      <c r="D41" s="596"/>
      <c r="E41" s="596"/>
      <c r="F41" s="596"/>
      <c r="G41" s="595"/>
      <c r="H41" s="595"/>
    </row>
    <row r="42" spans="1:8" ht="12.75">
      <c r="A42" s="496" t="s">
        <v>235</v>
      </c>
      <c r="B42" s="496"/>
      <c r="C42" s="496"/>
      <c r="D42" s="496"/>
      <c r="E42" s="496"/>
      <c r="F42" s="496"/>
      <c r="G42" s="497"/>
      <c r="H42" s="497"/>
    </row>
    <row r="43" spans="1:8" ht="12.75">
      <c r="A43" s="496" t="s">
        <v>236</v>
      </c>
      <c r="B43" s="496"/>
      <c r="C43" s="496"/>
      <c r="D43" s="496"/>
      <c r="E43" s="496"/>
      <c r="F43" s="496"/>
      <c r="G43" s="497"/>
      <c r="H43" s="497"/>
    </row>
    <row r="44" spans="1:8" ht="12.75">
      <c r="A44" s="591" t="s">
        <v>237</v>
      </c>
      <c r="B44" s="591"/>
      <c r="C44" s="591"/>
      <c r="D44" s="591"/>
      <c r="E44" s="591"/>
      <c r="F44" s="591"/>
      <c r="G44" s="591"/>
      <c r="H44" s="591"/>
    </row>
    <row r="45" spans="1:8" ht="12.75">
      <c r="A45" s="485" t="s">
        <v>238</v>
      </c>
      <c r="B45" s="466"/>
      <c r="C45" s="486"/>
      <c r="D45" s="487"/>
      <c r="E45" s="592"/>
      <c r="F45" s="592"/>
      <c r="G45" s="593"/>
      <c r="H45" s="593"/>
    </row>
    <row r="46" spans="1:8" ht="12.75">
      <c r="A46" s="591" t="s">
        <v>239</v>
      </c>
      <c r="B46" s="591"/>
      <c r="C46" s="591"/>
      <c r="D46" s="591"/>
      <c r="E46" s="591"/>
      <c r="F46" s="591"/>
      <c r="G46" s="591"/>
      <c r="H46" s="591"/>
    </row>
    <row r="47" spans="1:8" ht="12.75">
      <c r="A47" s="591" t="s">
        <v>240</v>
      </c>
      <c r="B47" s="591"/>
      <c r="C47" s="591"/>
      <c r="D47" s="591"/>
      <c r="E47" s="591"/>
      <c r="F47" s="591"/>
      <c r="G47" s="591"/>
      <c r="H47" s="591"/>
    </row>
    <row r="48" spans="1:8" ht="12.75">
      <c r="A48" s="485" t="s">
        <v>241</v>
      </c>
      <c r="B48" s="466"/>
      <c r="C48" s="486"/>
      <c r="D48" s="487"/>
      <c r="E48" s="592"/>
      <c r="F48" s="592"/>
      <c r="G48" s="593"/>
      <c r="H48" s="593"/>
    </row>
    <row r="49" spans="1:8" ht="12.75">
      <c r="A49" s="485"/>
      <c r="B49" s="488"/>
      <c r="C49" s="489"/>
      <c r="D49" s="487"/>
      <c r="E49" s="592"/>
      <c r="F49" s="592"/>
      <c r="G49" s="593"/>
      <c r="H49" s="593"/>
    </row>
  </sheetData>
  <mergeCells count="85">
    <mergeCell ref="E3:F3"/>
    <mergeCell ref="G3:H3"/>
    <mergeCell ref="A4:H4"/>
    <mergeCell ref="A5:H5"/>
    <mergeCell ref="E6:F6"/>
    <mergeCell ref="G6:H6"/>
    <mergeCell ref="E7:F7"/>
    <mergeCell ref="G7:H7"/>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A41:F41"/>
    <mergeCell ref="G41:H41"/>
    <mergeCell ref="E39:F39"/>
    <mergeCell ref="G39:H39"/>
    <mergeCell ref="E40:F40"/>
    <mergeCell ref="G40:H40"/>
    <mergeCell ref="A44:H44"/>
    <mergeCell ref="E45:F45"/>
    <mergeCell ref="G45:H45"/>
    <mergeCell ref="A46:H46"/>
    <mergeCell ref="A47:H47"/>
    <mergeCell ref="E48:F48"/>
    <mergeCell ref="G48:H48"/>
    <mergeCell ref="E49:F49"/>
    <mergeCell ref="G49:H49"/>
  </mergeCells>
  <printOptions/>
  <pageMargins left="0.75" right="0.75" top="1" bottom="1" header="0.5" footer="0.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G33"/>
  <sheetViews>
    <sheetView showGridLines="0" workbookViewId="0" topLeftCell="A1">
      <selection activeCell="B27" sqref="B27"/>
    </sheetView>
  </sheetViews>
  <sheetFormatPr defaultColWidth="9.140625" defaultRowHeight="12.75"/>
  <cols>
    <col min="1" max="1" width="2.7109375" style="511" customWidth="1"/>
    <col min="2" max="2" width="47.7109375" style="336" customWidth="1"/>
    <col min="3" max="3" width="12.7109375" style="346" customWidth="1"/>
    <col min="4" max="4" width="12.7109375" style="295" customWidth="1"/>
    <col min="5" max="5" width="13.7109375" style="295" customWidth="1"/>
    <col min="6" max="6" width="3.7109375" style="298" customWidth="1"/>
    <col min="7" max="7" width="0.42578125" style="298" hidden="1" customWidth="1"/>
    <col min="8" max="16384" width="9.140625" style="298" customWidth="1"/>
  </cols>
  <sheetData>
    <row r="1" spans="1:5" s="290" customFormat="1" ht="17.25" customHeight="1">
      <c r="A1" s="447" t="s">
        <v>153</v>
      </c>
      <c r="E1" s="291"/>
    </row>
    <row r="2" spans="1:5" s="290" customFormat="1" ht="17.25" customHeight="1">
      <c r="A2" s="447"/>
      <c r="E2" s="291"/>
    </row>
    <row r="3" spans="1:5" s="294" customFormat="1" ht="18.75">
      <c r="A3" s="407" t="s">
        <v>259</v>
      </c>
      <c r="B3" s="293"/>
      <c r="C3" s="293"/>
      <c r="D3" s="292"/>
      <c r="E3" s="292"/>
    </row>
    <row r="4" spans="1:5" ht="8.25" customHeight="1">
      <c r="A4" s="500"/>
      <c r="B4" s="347"/>
      <c r="C4" s="297"/>
      <c r="D4" s="296"/>
      <c r="E4" s="296"/>
    </row>
    <row r="5" spans="1:7" s="303" customFormat="1" ht="27">
      <c r="A5" s="501"/>
      <c r="B5" s="299"/>
      <c r="C5" s="300" t="s">
        <v>154</v>
      </c>
      <c r="D5" s="301">
        <v>38717</v>
      </c>
      <c r="E5" s="302" t="s">
        <v>155</v>
      </c>
      <c r="G5" s="303" t="s">
        <v>180</v>
      </c>
    </row>
    <row r="6" spans="1:5" s="306" customFormat="1" ht="12" customHeight="1">
      <c r="A6" s="502"/>
      <c r="B6" s="304"/>
      <c r="C6" s="498" t="s">
        <v>110</v>
      </c>
      <c r="D6" s="499" t="s">
        <v>110</v>
      </c>
      <c r="E6" s="305" t="s">
        <v>181</v>
      </c>
    </row>
    <row r="7" spans="1:7" s="327" customFormat="1" ht="12.75" customHeight="1">
      <c r="A7" s="500" t="s">
        <v>112</v>
      </c>
      <c r="B7" s="337" t="s">
        <v>7</v>
      </c>
      <c r="C7" s="313">
        <v>1783</v>
      </c>
      <c r="D7" s="314">
        <v>1556</v>
      </c>
      <c r="E7" s="315">
        <f aca="true" t="shared" si="0" ref="E7:E13">IF((C7=D7),"-",IF(AND((C7*D7&gt;0),(C7/(D7+0.00001)&lt;3)),((C7/D7-1)*100),"n.s."))</f>
        <v>14.588688946015417</v>
      </c>
      <c r="G7" s="348"/>
    </row>
    <row r="8" spans="1:7" s="327" customFormat="1" ht="12.75" customHeight="1">
      <c r="A8" s="500" t="s">
        <v>113</v>
      </c>
      <c r="B8" s="337" t="s">
        <v>114</v>
      </c>
      <c r="C8" s="313">
        <v>1413</v>
      </c>
      <c r="D8" s="314">
        <v>1424</v>
      </c>
      <c r="E8" s="315">
        <f t="shared" si="0"/>
        <v>-0.77247191011236</v>
      </c>
      <c r="G8" s="348"/>
    </row>
    <row r="9" spans="1:7" s="327" customFormat="1" ht="21.75">
      <c r="A9" s="531" t="s">
        <v>115</v>
      </c>
      <c r="B9" s="349" t="s">
        <v>182</v>
      </c>
      <c r="C9" s="313">
        <v>21</v>
      </c>
      <c r="D9" s="314">
        <v>14</v>
      </c>
      <c r="E9" s="315">
        <f t="shared" si="0"/>
        <v>50</v>
      </c>
      <c r="G9" s="348"/>
    </row>
    <row r="10" spans="1:7" s="327" customFormat="1" ht="12.75" customHeight="1">
      <c r="A10" s="500" t="s">
        <v>117</v>
      </c>
      <c r="B10" s="337" t="s">
        <v>183</v>
      </c>
      <c r="C10" s="313">
        <v>1338</v>
      </c>
      <c r="D10" s="314">
        <v>746</v>
      </c>
      <c r="E10" s="315">
        <f t="shared" si="0"/>
        <v>79.35656836461126</v>
      </c>
      <c r="G10" s="348"/>
    </row>
    <row r="11" spans="1:7" ht="12.75" customHeight="1">
      <c r="A11" s="500" t="s">
        <v>119</v>
      </c>
      <c r="B11" s="349" t="s">
        <v>184</v>
      </c>
      <c r="C11" s="319">
        <v>680</v>
      </c>
      <c r="D11" s="320">
        <v>211</v>
      </c>
      <c r="E11" s="321" t="str">
        <f t="shared" si="0"/>
        <v>n.s.</v>
      </c>
      <c r="G11" s="348"/>
    </row>
    <row r="12" spans="1:7" s="354" customFormat="1" ht="19.5" customHeight="1">
      <c r="A12" s="503" t="s">
        <v>122</v>
      </c>
      <c r="B12" s="350" t="s">
        <v>123</v>
      </c>
      <c r="C12" s="351">
        <f>+C7+C8+C9+C10+C11</f>
        <v>5235</v>
      </c>
      <c r="D12" s="352">
        <f>+D7+D8+D9+D10+D11</f>
        <v>3951</v>
      </c>
      <c r="E12" s="353">
        <f t="shared" si="0"/>
        <v>32.49810174639332</v>
      </c>
      <c r="G12" s="355"/>
    </row>
    <row r="13" spans="1:7" ht="12.75">
      <c r="A13" s="500" t="s">
        <v>121</v>
      </c>
      <c r="B13" s="337" t="s">
        <v>125</v>
      </c>
      <c r="C13" s="313">
        <v>-220</v>
      </c>
      <c r="D13" s="314">
        <f>-220+3</f>
        <v>-217</v>
      </c>
      <c r="E13" s="315">
        <f t="shared" si="0"/>
        <v>1.382488479262678</v>
      </c>
      <c r="F13" s="356"/>
      <c r="G13" s="357"/>
    </row>
    <row r="14" spans="1:7" ht="12.75">
      <c r="A14" s="504" t="s">
        <v>124</v>
      </c>
      <c r="B14" s="337" t="s">
        <v>127</v>
      </c>
      <c r="C14" s="319">
        <v>0</v>
      </c>
      <c r="D14" s="320">
        <f>3-3</f>
        <v>0</v>
      </c>
      <c r="E14" s="321" t="s">
        <v>164</v>
      </c>
      <c r="G14" s="348"/>
    </row>
    <row r="15" spans="1:7" s="354" customFormat="1" ht="19.5" customHeight="1">
      <c r="A15" s="503" t="s">
        <v>122</v>
      </c>
      <c r="B15" s="350" t="s">
        <v>128</v>
      </c>
      <c r="C15" s="358">
        <f>+C12+C13+C14</f>
        <v>5015</v>
      </c>
      <c r="D15" s="359">
        <f>+D12+D13+D14</f>
        <v>3734</v>
      </c>
      <c r="E15" s="360">
        <f aca="true" t="shared" si="1" ref="E15:E20">IF((C15=D15),"-",IF(AND((C15*D15&gt;0),(C15/(D15+0.00001)&lt;3)),((C15/D15-1)*100),"n.s."))</f>
        <v>34.30637386181039</v>
      </c>
      <c r="G15" s="355"/>
    </row>
    <row r="16" spans="1:7" ht="12.75">
      <c r="A16" s="500" t="s">
        <v>126</v>
      </c>
      <c r="B16" s="337" t="s">
        <v>130</v>
      </c>
      <c r="C16" s="313">
        <v>-1522</v>
      </c>
      <c r="D16" s="314">
        <v>-1441</v>
      </c>
      <c r="E16" s="315">
        <f t="shared" si="1"/>
        <v>5.62109646079112</v>
      </c>
      <c r="G16" s="348"/>
    </row>
    <row r="17" spans="1:7" ht="12.75">
      <c r="A17" s="500" t="s">
        <v>129</v>
      </c>
      <c r="B17" s="337" t="s">
        <v>132</v>
      </c>
      <c r="C17" s="313">
        <v>-911</v>
      </c>
      <c r="D17" s="314">
        <f>-850-23-1</f>
        <v>-874</v>
      </c>
      <c r="E17" s="315">
        <f t="shared" si="1"/>
        <v>4.233409610983974</v>
      </c>
      <c r="G17" s="348"/>
    </row>
    <row r="18" spans="1:7" ht="12.75">
      <c r="A18" s="500" t="s">
        <v>131</v>
      </c>
      <c r="B18" s="337" t="s">
        <v>134</v>
      </c>
      <c r="C18" s="319">
        <v>-323</v>
      </c>
      <c r="D18" s="320">
        <v>-344</v>
      </c>
      <c r="E18" s="321">
        <f t="shared" si="1"/>
        <v>-6.104651162790697</v>
      </c>
      <c r="G18" s="348"/>
    </row>
    <row r="19" spans="1:7" ht="12.75">
      <c r="A19" s="505" t="s">
        <v>122</v>
      </c>
      <c r="B19" s="337" t="s">
        <v>185</v>
      </c>
      <c r="C19" s="313">
        <f>+C16+C17+C18</f>
        <v>-2756</v>
      </c>
      <c r="D19" s="314">
        <f>+D16+D17+D18</f>
        <v>-2659</v>
      </c>
      <c r="E19" s="315">
        <f t="shared" si="1"/>
        <v>3.6479879654005343</v>
      </c>
      <c r="G19" s="348"/>
    </row>
    <row r="20" spans="1:7" ht="12.75">
      <c r="A20" s="500" t="s">
        <v>133</v>
      </c>
      <c r="B20" s="337" t="s">
        <v>137</v>
      </c>
      <c r="C20" s="313">
        <v>465</v>
      </c>
      <c r="D20" s="314">
        <v>441</v>
      </c>
      <c r="E20" s="315">
        <f t="shared" si="1"/>
        <v>5.442176870748305</v>
      </c>
      <c r="G20" s="348"/>
    </row>
    <row r="21" spans="1:7" ht="12.75">
      <c r="A21" s="500" t="s">
        <v>136</v>
      </c>
      <c r="B21" s="337" t="s">
        <v>139</v>
      </c>
      <c r="C21" s="361">
        <v>0</v>
      </c>
      <c r="D21" s="362">
        <v>0</v>
      </c>
      <c r="E21" s="315" t="s">
        <v>164</v>
      </c>
      <c r="G21" s="348"/>
    </row>
    <row r="22" spans="1:7" ht="12.75">
      <c r="A22" s="500" t="s">
        <v>138</v>
      </c>
      <c r="B22" s="337" t="s">
        <v>120</v>
      </c>
      <c r="C22" s="313">
        <v>1</v>
      </c>
      <c r="D22" s="314">
        <v>-42</v>
      </c>
      <c r="E22" s="315" t="str">
        <f>IF((C22=D22),"-",IF(AND((C22*D22&gt;0),(C22/(D22+0.00001)&lt;3)),((C22/D22-1)*100),"n.s."))</f>
        <v>n.s.</v>
      </c>
      <c r="G22" s="348"/>
    </row>
    <row r="23" spans="1:7" ht="12.75">
      <c r="A23" s="500" t="s">
        <v>140</v>
      </c>
      <c r="B23" s="337" t="s">
        <v>186</v>
      </c>
      <c r="C23" s="313">
        <v>10</v>
      </c>
      <c r="D23" s="314">
        <v>9</v>
      </c>
      <c r="E23" s="315">
        <f>IF((C23=D23),"-",IF(AND((C23*D23&gt;0),(C23/(D23+0.00001)&lt;3)),((C23/D23-1)*100),"n.s."))</f>
        <v>11.111111111111116</v>
      </c>
      <c r="G23" s="348"/>
    </row>
    <row r="24" spans="1:7" ht="12.75">
      <c r="A24" s="500" t="s">
        <v>142</v>
      </c>
      <c r="B24" s="337" t="s">
        <v>20</v>
      </c>
      <c r="C24" s="313">
        <v>-97</v>
      </c>
      <c r="D24" s="314">
        <v>-16</v>
      </c>
      <c r="E24" s="315" t="str">
        <f>IF((C24=D24),"-",IF(AND((C24*D24&gt;0),(C24/(D24+0.00001)&lt;3)),((C24/D24-1)*100),"n.s."))</f>
        <v>n.s.</v>
      </c>
      <c r="G24" s="348"/>
    </row>
    <row r="25" spans="1:7" s="354" customFormat="1" ht="19.5" customHeight="1">
      <c r="A25" s="503" t="s">
        <v>122</v>
      </c>
      <c r="B25" s="350" t="s">
        <v>143</v>
      </c>
      <c r="C25" s="358">
        <f>C15+C19+C20+C21+C23+C24+C22</f>
        <v>2638</v>
      </c>
      <c r="D25" s="359">
        <f>D15+D19+D20+D21+D23+D24+D22</f>
        <v>1467</v>
      </c>
      <c r="E25" s="360">
        <f>IF((C25=D25),"-",IF(AND((C25*D25&gt;0),(C25/(D25+0.00001)&lt;3)),((C25/D25-1)*100),"n.s."))</f>
        <v>79.8227675528289</v>
      </c>
      <c r="G25" s="355"/>
    </row>
    <row r="26" spans="1:7" s="327" customFormat="1" ht="12.75">
      <c r="A26" s="500" t="s">
        <v>187</v>
      </c>
      <c r="B26" s="337" t="s">
        <v>145</v>
      </c>
      <c r="C26" s="313">
        <v>-255</v>
      </c>
      <c r="D26" s="314">
        <f>-305+3</f>
        <v>-302</v>
      </c>
      <c r="E26" s="315">
        <f>IF((C26=D26),"-",IF(AND((C26*D26&gt;0),(C26/(D26+0.00001)&lt;3)),((C26/D26-1)*100),"n.s."))</f>
        <v>-15.56291390728477</v>
      </c>
      <c r="G26" s="348"/>
    </row>
    <row r="27" spans="1:7" ht="12.75">
      <c r="A27" s="506" t="s">
        <v>144</v>
      </c>
      <c r="B27" s="349" t="s">
        <v>188</v>
      </c>
      <c r="C27" s="361">
        <v>0</v>
      </c>
      <c r="D27" s="362">
        <v>0</v>
      </c>
      <c r="E27" s="315" t="s">
        <v>164</v>
      </c>
      <c r="G27" s="348"/>
    </row>
    <row r="28" spans="1:7" ht="12.75">
      <c r="A28" s="506" t="s">
        <v>146</v>
      </c>
      <c r="B28" s="349" t="s">
        <v>189</v>
      </c>
      <c r="C28" s="361">
        <v>-243</v>
      </c>
      <c r="D28" s="362">
        <v>0</v>
      </c>
      <c r="E28" s="315" t="s">
        <v>164</v>
      </c>
      <c r="G28" s="348"/>
    </row>
    <row r="29" spans="1:7" s="354" customFormat="1" ht="19.5" customHeight="1" thickBot="1">
      <c r="A29" s="507" t="s">
        <v>122</v>
      </c>
      <c r="B29" s="363" t="s">
        <v>152</v>
      </c>
      <c r="C29" s="364">
        <f>+C25+C26+C27+C28</f>
        <v>2140</v>
      </c>
      <c r="D29" s="365">
        <f>+D25+D26+D27</f>
        <v>1165</v>
      </c>
      <c r="E29" s="366">
        <f>IF((C29=D29),"-",IF(AND((C29*D29&gt;0),(C29/(D29+0.00001)&lt;3)),((C29/D29-1)*100),"n.s."))</f>
        <v>83.69098712446352</v>
      </c>
      <c r="G29" s="367"/>
    </row>
    <row r="30" spans="1:5" s="370" customFormat="1" ht="9">
      <c r="A30" s="508"/>
      <c r="B30" s="368"/>
      <c r="C30" s="369"/>
      <c r="D30" s="368"/>
      <c r="E30" s="368"/>
    </row>
    <row r="31" spans="1:5" s="345" customFormat="1" ht="11.25">
      <c r="A31" s="509"/>
      <c r="B31" s="343"/>
      <c r="C31" s="344"/>
      <c r="D31" s="343"/>
      <c r="E31" s="343"/>
    </row>
    <row r="32" spans="1:5" ht="12.75">
      <c r="A32" s="510"/>
      <c r="B32" s="371"/>
      <c r="C32" s="372"/>
      <c r="D32" s="373"/>
      <c r="E32" s="374"/>
    </row>
    <row r="33" spans="1:5" s="375" customFormat="1" ht="12.75">
      <c r="A33" s="511"/>
      <c r="B33" s="336"/>
      <c r="C33" s="346"/>
      <c r="D33" s="295"/>
      <c r="E33" s="295"/>
    </row>
  </sheetData>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39"/>
  <sheetViews>
    <sheetView showGridLines="0" workbookViewId="0" topLeftCell="A1">
      <selection activeCell="B36" sqref="B36"/>
    </sheetView>
  </sheetViews>
  <sheetFormatPr defaultColWidth="9.140625" defaultRowHeight="12.75"/>
  <cols>
    <col min="1" max="1" width="2.7109375" style="295" customWidth="1"/>
    <col min="2" max="2" width="47.7109375" style="295" customWidth="1"/>
    <col min="3" max="3" width="12.7109375" style="346" customWidth="1"/>
    <col min="4" max="4" width="12.7109375" style="295" customWidth="1"/>
    <col min="5" max="5" width="13.7109375" style="295" customWidth="1"/>
    <col min="6" max="6" width="3.7109375" style="298" customWidth="1"/>
    <col min="7" max="8" width="11.28125" style="298" customWidth="1"/>
    <col min="9" max="9" width="9.28125" style="298" customWidth="1"/>
    <col min="10" max="16384" width="9.140625" style="298" customWidth="1"/>
  </cols>
  <sheetData>
    <row r="1" spans="1:5" s="290" customFormat="1" ht="17.25" customHeight="1">
      <c r="A1" s="289" t="s">
        <v>153</v>
      </c>
      <c r="E1" s="291"/>
    </row>
    <row r="2" spans="1:5" s="290" customFormat="1" ht="17.25" customHeight="1">
      <c r="A2" s="289"/>
      <c r="E2" s="291"/>
    </row>
    <row r="3" spans="1:5" s="294" customFormat="1" ht="18.75" customHeight="1">
      <c r="A3" s="407" t="s">
        <v>260</v>
      </c>
      <c r="B3" s="407"/>
      <c r="C3" s="293"/>
      <c r="D3" s="292"/>
      <c r="E3" s="292"/>
    </row>
    <row r="4" spans="2:5" ht="12.75" customHeight="1">
      <c r="B4" s="296"/>
      <c r="C4" s="297"/>
      <c r="D4" s="296"/>
      <c r="E4" s="296"/>
    </row>
    <row r="5" spans="1:5" s="303" customFormat="1" ht="27">
      <c r="A5" s="299"/>
      <c r="B5" s="299"/>
      <c r="C5" s="300" t="s">
        <v>154</v>
      </c>
      <c r="D5" s="301">
        <v>38717</v>
      </c>
      <c r="E5" s="302" t="s">
        <v>155</v>
      </c>
    </row>
    <row r="6" spans="1:5" s="306" customFormat="1" ht="12" customHeight="1">
      <c r="A6" s="304"/>
      <c r="B6" s="304"/>
      <c r="C6" s="498" t="s">
        <v>111</v>
      </c>
      <c r="D6" s="499" t="s">
        <v>111</v>
      </c>
      <c r="E6" s="305" t="s">
        <v>156</v>
      </c>
    </row>
    <row r="7" spans="1:5" s="311" customFormat="1" ht="27" customHeight="1">
      <c r="A7" s="307" t="s">
        <v>157</v>
      </c>
      <c r="B7" s="307"/>
      <c r="C7" s="308"/>
      <c r="D7" s="309"/>
      <c r="E7" s="310"/>
    </row>
    <row r="8" spans="1:5" ht="12.75" customHeight="1">
      <c r="A8" s="295" t="s">
        <v>112</v>
      </c>
      <c r="B8" s="312" t="s">
        <v>158</v>
      </c>
      <c r="C8" s="313">
        <v>626</v>
      </c>
      <c r="D8" s="314">
        <v>515</v>
      </c>
      <c r="E8" s="315">
        <f aca="true" t="shared" si="0" ref="E8:E13">IF((C8=D8),"-",IF(AND((C8*D8&gt;0),(C8/(D8+0.00001)&lt;3)),((C8/D8-1)*100),"n.s."))</f>
        <v>21.553398058252426</v>
      </c>
    </row>
    <row r="9" spans="1:5" ht="12.75">
      <c r="A9" s="316" t="s">
        <v>113</v>
      </c>
      <c r="B9" s="317" t="s">
        <v>159</v>
      </c>
      <c r="C9" s="313">
        <v>7034</v>
      </c>
      <c r="D9" s="314">
        <f>5165+1012+2355</f>
        <v>8532</v>
      </c>
      <c r="E9" s="315">
        <f t="shared" si="0"/>
        <v>-17.55743084857009</v>
      </c>
    </row>
    <row r="10" spans="1:5" ht="12.75" customHeight="1">
      <c r="A10" s="295" t="s">
        <v>115</v>
      </c>
      <c r="B10" s="312" t="s">
        <v>160</v>
      </c>
      <c r="C10" s="313">
        <v>2492</v>
      </c>
      <c r="D10" s="314">
        <v>2312</v>
      </c>
      <c r="E10" s="315">
        <f t="shared" si="0"/>
        <v>7.785467128027679</v>
      </c>
    </row>
    <row r="11" spans="1:5" ht="12.75" customHeight="1">
      <c r="A11" s="295" t="s">
        <v>117</v>
      </c>
      <c r="B11" s="312" t="s">
        <v>161</v>
      </c>
      <c r="C11" s="313">
        <v>50788</v>
      </c>
      <c r="D11" s="314">
        <v>44575</v>
      </c>
      <c r="E11" s="315">
        <f t="shared" si="0"/>
        <v>13.938306225462703</v>
      </c>
    </row>
    <row r="12" spans="1:5" ht="12.75" customHeight="1">
      <c r="A12" s="295" t="s">
        <v>119</v>
      </c>
      <c r="B12" s="312" t="s">
        <v>92</v>
      </c>
      <c r="C12" s="313">
        <v>78638</v>
      </c>
      <c r="D12" s="314">
        <v>67232</v>
      </c>
      <c r="E12" s="315">
        <f t="shared" si="0"/>
        <v>16.965135649690623</v>
      </c>
    </row>
    <row r="13" spans="1:5" ht="12.75" customHeight="1">
      <c r="A13" s="295" t="s">
        <v>121</v>
      </c>
      <c r="B13" s="312" t="s">
        <v>162</v>
      </c>
      <c r="C13" s="313">
        <v>498</v>
      </c>
      <c r="D13" s="314">
        <v>809</v>
      </c>
      <c r="E13" s="315">
        <f t="shared" si="0"/>
        <v>-38.442521631644</v>
      </c>
    </row>
    <row r="14" spans="1:5" ht="12.75">
      <c r="A14" s="316" t="s">
        <v>124</v>
      </c>
      <c r="B14" s="317" t="s">
        <v>163</v>
      </c>
      <c r="C14" s="313">
        <v>0</v>
      </c>
      <c r="D14" s="314">
        <v>0</v>
      </c>
      <c r="E14" s="315" t="s">
        <v>164</v>
      </c>
    </row>
    <row r="15" spans="1:5" ht="12.75" customHeight="1">
      <c r="A15" s="295" t="s">
        <v>126</v>
      </c>
      <c r="B15" s="312" t="s">
        <v>165</v>
      </c>
      <c r="C15" s="313">
        <v>11980</v>
      </c>
      <c r="D15" s="314">
        <v>9473</v>
      </c>
      <c r="E15" s="315">
        <f aca="true" t="shared" si="1" ref="E15:E22">IF((C15=D15),"-",IF(AND((C15*D15&gt;0),(C15/(D15+0.00001)&lt;3)),((C15/D15-1)*100),"n.s."))</f>
        <v>26.46468911643618</v>
      </c>
    </row>
    <row r="16" spans="1:5" ht="12.75" customHeight="1">
      <c r="A16" s="295" t="s">
        <v>129</v>
      </c>
      <c r="B16" s="312" t="s">
        <v>166</v>
      </c>
      <c r="C16" s="313">
        <v>1424</v>
      </c>
      <c r="D16" s="314">
        <v>1432</v>
      </c>
      <c r="E16" s="315">
        <f t="shared" si="1"/>
        <v>-0.5586592178770999</v>
      </c>
    </row>
    <row r="17" spans="1:5" ht="12.75" customHeight="1">
      <c r="A17" s="295" t="s">
        <v>131</v>
      </c>
      <c r="B17" s="312" t="s">
        <v>167</v>
      </c>
      <c r="C17" s="313">
        <v>610</v>
      </c>
      <c r="D17" s="314">
        <v>613</v>
      </c>
      <c r="E17" s="315">
        <f t="shared" si="1"/>
        <v>-0.4893964110929905</v>
      </c>
    </row>
    <row r="18" spans="1:5" ht="12.75" customHeight="1">
      <c r="A18" s="295" t="s">
        <v>133</v>
      </c>
      <c r="B18" s="312" t="s">
        <v>168</v>
      </c>
      <c r="C18" s="313">
        <v>215</v>
      </c>
      <c r="D18" s="314">
        <f>816-613</f>
        <v>203</v>
      </c>
      <c r="E18" s="315">
        <f t="shared" si="1"/>
        <v>5.9113300492610765</v>
      </c>
    </row>
    <row r="19" spans="1:5" ht="12.75" customHeight="1">
      <c r="A19" s="295" t="s">
        <v>136</v>
      </c>
      <c r="B19" s="312" t="s">
        <v>55</v>
      </c>
      <c r="C19" s="313">
        <v>1585</v>
      </c>
      <c r="D19" s="314">
        <v>1523</v>
      </c>
      <c r="E19" s="315">
        <f t="shared" si="1"/>
        <v>4.0709126723571964</v>
      </c>
    </row>
    <row r="20" spans="1:5" ht="12.75" customHeight="1">
      <c r="A20" s="295" t="s">
        <v>138</v>
      </c>
      <c r="B20" s="312" t="s">
        <v>169</v>
      </c>
      <c r="C20" s="313">
        <v>39</v>
      </c>
      <c r="D20" s="314">
        <v>28</v>
      </c>
      <c r="E20" s="315">
        <f t="shared" si="1"/>
        <v>39.28571428571428</v>
      </c>
    </row>
    <row r="21" spans="1:5" ht="12.75" customHeight="1">
      <c r="A21" s="295" t="s">
        <v>140</v>
      </c>
      <c r="B21" s="318" t="s">
        <v>58</v>
      </c>
      <c r="C21" s="319">
        <v>2815</v>
      </c>
      <c r="D21" s="320">
        <f>2754-1</f>
        <v>2753</v>
      </c>
      <c r="E21" s="321">
        <f t="shared" si="1"/>
        <v>2.2520886305848142</v>
      </c>
    </row>
    <row r="22" spans="1:7" s="327" customFormat="1" ht="18" customHeight="1" thickBot="1">
      <c r="A22" s="322" t="s">
        <v>170</v>
      </c>
      <c r="B22" s="323"/>
      <c r="C22" s="324">
        <f>SUM(C8:C21)</f>
        <v>158744</v>
      </c>
      <c r="D22" s="325">
        <f>SUM(D8:D21)</f>
        <v>140000</v>
      </c>
      <c r="E22" s="326">
        <f t="shared" si="1"/>
        <v>13.388571428571439</v>
      </c>
      <c r="G22" s="328"/>
    </row>
    <row r="23" spans="1:7" ht="27" customHeight="1">
      <c r="A23" s="329" t="s">
        <v>171</v>
      </c>
      <c r="B23" s="330"/>
      <c r="C23" s="331"/>
      <c r="D23" s="332"/>
      <c r="E23" s="333"/>
      <c r="G23" s="334"/>
    </row>
    <row r="24" spans="1:5" ht="12.75" customHeight="1">
      <c r="A24" s="295" t="s">
        <v>112</v>
      </c>
      <c r="B24" s="312" t="s">
        <v>61</v>
      </c>
      <c r="C24" s="313">
        <v>50228</v>
      </c>
      <c r="D24" s="314">
        <v>44721</v>
      </c>
      <c r="E24" s="315">
        <f>IF((C24=D24),"-",IF(AND((C24*D24&gt;0),(C24/(D24+0.00001)&lt;3)),((C24/D24-1)*100),"n.s."))</f>
        <v>12.314125354978644</v>
      </c>
    </row>
    <row r="25" spans="1:7" ht="12.75" customHeight="1">
      <c r="A25" s="295" t="s">
        <v>113</v>
      </c>
      <c r="B25" s="312" t="s">
        <v>93</v>
      </c>
      <c r="C25" s="313">
        <v>56221</v>
      </c>
      <c r="D25" s="314">
        <v>51916</v>
      </c>
      <c r="E25" s="315">
        <f>IF((C25=D25),"-",IF(AND((C25*D25&gt;0),(C25/(D25+0.00001)&lt;3)),((C25/D25-1)*100),"n.s."))</f>
        <v>8.29224131289006</v>
      </c>
      <c r="G25" s="334"/>
    </row>
    <row r="26" spans="1:5" ht="12.75" customHeight="1">
      <c r="A26" s="295" t="s">
        <v>115</v>
      </c>
      <c r="B26" s="312" t="s">
        <v>94</v>
      </c>
      <c r="C26" s="313">
        <v>33052</v>
      </c>
      <c r="D26" s="314">
        <v>25026</v>
      </c>
      <c r="E26" s="315">
        <f>IF((C26=D26),"-",IF(AND((C26*D26&gt;0),(C26/(D26+0.00001)&lt;3)),((C26/D26-1)*100),"n.s."))</f>
        <v>32.07064652761129</v>
      </c>
    </row>
    <row r="27" spans="1:5" ht="12.75" customHeight="1">
      <c r="A27" s="295" t="s">
        <v>117</v>
      </c>
      <c r="B27" s="312" t="s">
        <v>63</v>
      </c>
      <c r="C27" s="313">
        <v>1225</v>
      </c>
      <c r="D27" s="314">
        <v>1328</v>
      </c>
      <c r="E27" s="315">
        <f>IF((C27=D27),"-",IF(AND((C27*D27&gt;0),(C27/(D27+0.00001)&lt;3)),((C27/D27-1)*100),"n.s."))</f>
        <v>-7.756024096385539</v>
      </c>
    </row>
    <row r="28" spans="1:5" ht="12.75" customHeight="1">
      <c r="A28" s="295" t="s">
        <v>119</v>
      </c>
      <c r="B28" s="312" t="s">
        <v>172</v>
      </c>
      <c r="C28" s="313">
        <v>0</v>
      </c>
      <c r="D28" s="314">
        <v>0</v>
      </c>
      <c r="E28" s="315" t="s">
        <v>164</v>
      </c>
    </row>
    <row r="29" spans="1:5" ht="12.75" customHeight="1">
      <c r="A29" s="295" t="s">
        <v>121</v>
      </c>
      <c r="B29" s="312" t="s">
        <v>162</v>
      </c>
      <c r="C29" s="313">
        <v>345</v>
      </c>
      <c r="D29" s="314">
        <v>751</v>
      </c>
      <c r="E29" s="315">
        <f>IF((C29=D29),"-",IF(AND((C29*D29&gt;0),(C29/(D29+0.00001)&lt;3)),((C29/D29-1)*100),"n.s."))</f>
        <v>-54.0612516644474</v>
      </c>
    </row>
    <row r="30" spans="1:5" ht="12.75">
      <c r="A30" s="316" t="s">
        <v>124</v>
      </c>
      <c r="B30" s="317" t="s">
        <v>173</v>
      </c>
      <c r="C30" s="313">
        <v>-48</v>
      </c>
      <c r="D30" s="314">
        <v>-23</v>
      </c>
      <c r="E30" s="315">
        <f>IF((C30=D30),"-",IF(AND((C30*D30&gt;0),(C30/(D30+0.00001)&lt;3)),((C30/D30-1)*100),"n.s."))</f>
        <v>108.69565217391303</v>
      </c>
    </row>
    <row r="31" spans="1:5" ht="12.75" customHeight="1">
      <c r="A31" s="295" t="s">
        <v>126</v>
      </c>
      <c r="B31" s="312" t="s">
        <v>64</v>
      </c>
      <c r="C31" s="313">
        <v>393</v>
      </c>
      <c r="D31" s="314">
        <v>140</v>
      </c>
      <c r="E31" s="315">
        <f>IF((C31=D31),"-",IF(AND((C31*D31&gt;0),(C31/(D31+0.00001)&lt;3)),((C31/D31-1)*100),"n.s."))</f>
        <v>180.7142857142857</v>
      </c>
    </row>
    <row r="32" spans="1:5" ht="12.75" customHeight="1">
      <c r="A32" s="295" t="s">
        <v>129</v>
      </c>
      <c r="B32" s="312" t="s">
        <v>174</v>
      </c>
      <c r="C32" s="313">
        <v>0</v>
      </c>
      <c r="D32" s="314">
        <v>0</v>
      </c>
      <c r="E32" s="315" t="s">
        <v>164</v>
      </c>
    </row>
    <row r="33" spans="1:5" ht="12.75" customHeight="1">
      <c r="A33" s="295" t="s">
        <v>131</v>
      </c>
      <c r="B33" s="335" t="s">
        <v>175</v>
      </c>
      <c r="C33" s="313">
        <v>3691</v>
      </c>
      <c r="D33" s="314">
        <v>3660</v>
      </c>
      <c r="E33" s="315">
        <f>IF((C33=D33),"-",IF(AND((C33*D33&gt;0),(C33/(D33+0.00001)&lt;3)),((C33/D33-1)*100),"n.s."))</f>
        <v>0.84699453551913</v>
      </c>
    </row>
    <row r="34" spans="1:5" ht="12.75" customHeight="1">
      <c r="A34" s="295" t="s">
        <v>133</v>
      </c>
      <c r="B34" s="312" t="s">
        <v>176</v>
      </c>
      <c r="C34" s="313">
        <v>1784</v>
      </c>
      <c r="D34" s="314">
        <f>540+1046</f>
        <v>1586</v>
      </c>
      <c r="E34" s="315">
        <f>IF((C34=D34),"-",IF(AND((C34*D34&gt;0),(C34/(D34+0.00001)&lt;3)),((C34/D34-1)*100),"n.s."))</f>
        <v>12.484237074401005</v>
      </c>
    </row>
    <row r="35" spans="1:5" ht="12.75" customHeight="1">
      <c r="A35" s="336" t="s">
        <v>136</v>
      </c>
      <c r="B35" s="337" t="s">
        <v>177</v>
      </c>
      <c r="C35" s="313">
        <v>11853</v>
      </c>
      <c r="D35" s="314">
        <f>587+3177+769+5239-42+1165</f>
        <v>10895</v>
      </c>
      <c r="E35" s="315">
        <f>IF((C35=D35),"-",IF(AND((C35*D35&gt;0),(C35/(D35+0.00001)&lt;3)),((C35/D35-1)*100),"n.s."))</f>
        <v>8.793024323083976</v>
      </c>
    </row>
    <row r="36" spans="1:5" s="327" customFormat="1" ht="18" customHeight="1" thickBot="1">
      <c r="A36" s="338" t="s">
        <v>178</v>
      </c>
      <c r="B36" s="339"/>
      <c r="C36" s="340">
        <f>SUM(C24:C35)</f>
        <v>158744</v>
      </c>
      <c r="D36" s="341">
        <f>SUM(D24:D35)</f>
        <v>140000</v>
      </c>
      <c r="E36" s="342">
        <f>IF((C36=D36),"-",IF(AND((C36*D36&gt;0),(C36/(D36+0.00001)&lt;3)),((C36/D36-1)*100),"n.s."))</f>
        <v>13.388571428571439</v>
      </c>
    </row>
    <row r="37" spans="1:5" ht="12.75" customHeight="1">
      <c r="A37" s="343"/>
      <c r="B37" s="343"/>
      <c r="C37" s="344"/>
      <c r="D37" s="343"/>
      <c r="E37" s="343"/>
    </row>
    <row r="38" spans="1:5" s="345" customFormat="1" ht="11.25">
      <c r="A38" s="343"/>
      <c r="B38" s="343"/>
      <c r="C38" s="344"/>
      <c r="D38" s="343"/>
      <c r="E38" s="343"/>
    </row>
    <row r="39" spans="1:5" s="345" customFormat="1" ht="11.25">
      <c r="A39" s="295"/>
      <c r="B39" s="295"/>
      <c r="C39" s="346"/>
      <c r="D39" s="295"/>
      <c r="E39" s="295"/>
    </row>
  </sheetData>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oglio13"/>
  <dimension ref="A1:IF34"/>
  <sheetViews>
    <sheetView showGridLines="0" workbookViewId="0" topLeftCell="A1">
      <selection activeCell="A34" sqref="A34"/>
    </sheetView>
  </sheetViews>
  <sheetFormatPr defaultColWidth="9.140625" defaultRowHeight="12.75"/>
  <cols>
    <col min="1" max="1" width="30.7109375" style="144" customWidth="1"/>
    <col min="2" max="2" width="8.7109375" style="144" customWidth="1"/>
    <col min="3" max="3" width="9.7109375" style="144" customWidth="1"/>
    <col min="4" max="4" width="12.7109375" style="144" customWidth="1"/>
    <col min="5" max="7" width="10.7109375" style="144" customWidth="1"/>
    <col min="8" max="16384" width="9.140625" style="144" customWidth="1"/>
  </cols>
  <sheetData>
    <row r="1" spans="1:6" ht="12.75" customHeight="1">
      <c r="A1" s="1"/>
      <c r="B1" s="2"/>
      <c r="C1" s="2"/>
      <c r="D1" s="2"/>
      <c r="E1" s="2"/>
      <c r="F1" s="3"/>
    </row>
    <row r="2" spans="1:6" ht="19.5" customHeight="1">
      <c r="A2" s="607"/>
      <c r="B2" s="607"/>
      <c r="F2" s="10"/>
    </row>
    <row r="3" spans="1:6" s="513" customFormat="1" ht="25.5" customHeight="1">
      <c r="A3" s="512" t="s">
        <v>243</v>
      </c>
      <c r="F3" s="514"/>
    </row>
    <row r="4" spans="1:6" ht="1.5" customHeight="1">
      <c r="A4" s="51"/>
      <c r="B4" s="51"/>
      <c r="C4" s="51"/>
      <c r="D4" s="51"/>
      <c r="E4" s="51"/>
      <c r="F4" s="51"/>
    </row>
    <row r="5" spans="1:6" ht="30" customHeight="1">
      <c r="A5" s="389" t="s">
        <v>244</v>
      </c>
      <c r="B5" s="389"/>
      <c r="F5" s="166"/>
    </row>
    <row r="6" spans="1:6" s="175" customFormat="1" ht="10.5" customHeight="1">
      <c r="A6" s="167"/>
      <c r="B6" s="144"/>
      <c r="C6" s="144"/>
      <c r="D6" s="144"/>
      <c r="E6" s="144"/>
      <c r="F6" s="144"/>
    </row>
    <row r="7" spans="1:7" s="176" customFormat="1" ht="9.75" customHeight="1">
      <c r="A7" s="168"/>
      <c r="C7" s="177"/>
      <c r="D7" s="177"/>
      <c r="E7" s="177"/>
      <c r="G7" s="177" t="s">
        <v>4</v>
      </c>
    </row>
    <row r="8" spans="1:7" s="173" customFormat="1" ht="49.5" customHeight="1">
      <c r="A8" s="169"/>
      <c r="B8" s="170" t="s">
        <v>74</v>
      </c>
      <c r="C8" s="171" t="s">
        <v>75</v>
      </c>
      <c r="D8" s="171" t="s">
        <v>76</v>
      </c>
      <c r="E8" s="172" t="s">
        <v>77</v>
      </c>
      <c r="F8" s="171" t="s">
        <v>78</v>
      </c>
      <c r="G8" s="171" t="s">
        <v>245</v>
      </c>
    </row>
    <row r="9" spans="1:7" s="157" customFormat="1" ht="19.5" customHeight="1">
      <c r="A9" s="30" t="s">
        <v>7</v>
      </c>
      <c r="B9" s="56">
        <v>5778</v>
      </c>
      <c r="C9" s="56">
        <v>4064</v>
      </c>
      <c r="D9" s="56">
        <v>-671</v>
      </c>
      <c r="E9" s="56">
        <v>-44</v>
      </c>
      <c r="F9" s="56">
        <v>0</v>
      </c>
      <c r="G9" s="56">
        <v>9127</v>
      </c>
    </row>
    <row r="10" spans="1:7" s="178" customFormat="1" ht="24.75" customHeight="1">
      <c r="A10" s="35" t="s">
        <v>83</v>
      </c>
      <c r="B10" s="56">
        <v>188</v>
      </c>
      <c r="C10" s="56">
        <v>104</v>
      </c>
      <c r="D10" s="56">
        <v>-20</v>
      </c>
      <c r="E10" s="56">
        <v>0</v>
      </c>
      <c r="F10" s="56">
        <v>0</v>
      </c>
      <c r="G10" s="56">
        <v>272</v>
      </c>
    </row>
    <row r="11" spans="1:7" s="178" customFormat="1" ht="19.5" customHeight="1">
      <c r="A11" s="30" t="s">
        <v>10</v>
      </c>
      <c r="B11" s="56">
        <v>3569</v>
      </c>
      <c r="C11" s="56">
        <v>3459</v>
      </c>
      <c r="D11" s="56">
        <v>-454</v>
      </c>
      <c r="E11" s="56">
        <v>0</v>
      </c>
      <c r="F11" s="56">
        <v>0</v>
      </c>
      <c r="G11" s="56">
        <v>6574</v>
      </c>
    </row>
    <row r="12" spans="1:7" s="178" customFormat="1" ht="19.5" customHeight="1">
      <c r="A12" s="30" t="s">
        <v>11</v>
      </c>
      <c r="B12" s="56">
        <v>959</v>
      </c>
      <c r="C12" s="56">
        <v>892</v>
      </c>
      <c r="D12" s="56">
        <v>-35</v>
      </c>
      <c r="E12" s="56">
        <v>44</v>
      </c>
      <c r="F12" s="56">
        <v>0</v>
      </c>
      <c r="G12" s="56">
        <v>1860</v>
      </c>
    </row>
    <row r="13" spans="1:7" s="174" customFormat="1" ht="19.5" customHeight="1">
      <c r="A13" s="78" t="s">
        <v>84</v>
      </c>
      <c r="B13" s="56">
        <v>0</v>
      </c>
      <c r="C13" s="56">
        <v>469</v>
      </c>
      <c r="D13" s="56">
        <v>0</v>
      </c>
      <c r="E13" s="56">
        <v>0</v>
      </c>
      <c r="F13" s="56">
        <v>0</v>
      </c>
      <c r="G13" s="56">
        <v>469</v>
      </c>
    </row>
    <row r="14" spans="1:7" s="178" customFormat="1" ht="19.5" customHeight="1">
      <c r="A14" s="30" t="s">
        <v>12</v>
      </c>
      <c r="B14" s="56">
        <v>42</v>
      </c>
      <c r="C14" s="56">
        <v>53</v>
      </c>
      <c r="D14" s="56">
        <v>8</v>
      </c>
      <c r="E14" s="56">
        <v>0</v>
      </c>
      <c r="F14" s="56">
        <v>0</v>
      </c>
      <c r="G14" s="56">
        <v>103</v>
      </c>
    </row>
    <row r="15" spans="1:7" s="178" customFormat="1" ht="19.5" customHeight="1">
      <c r="A15" s="36" t="s">
        <v>13</v>
      </c>
      <c r="B15" s="37">
        <v>10536</v>
      </c>
      <c r="C15" s="37">
        <v>9041</v>
      </c>
      <c r="D15" s="37">
        <v>-1172</v>
      </c>
      <c r="E15" s="37">
        <v>0</v>
      </c>
      <c r="F15" s="37">
        <v>0</v>
      </c>
      <c r="G15" s="37">
        <v>18405</v>
      </c>
    </row>
    <row r="16" spans="1:7" s="178" customFormat="1" ht="19.5" customHeight="1">
      <c r="A16" s="41" t="s">
        <v>14</v>
      </c>
      <c r="B16" s="56">
        <v>-3138</v>
      </c>
      <c r="C16" s="56">
        <v>-2885</v>
      </c>
      <c r="D16" s="56">
        <v>393</v>
      </c>
      <c r="E16" s="56">
        <v>0</v>
      </c>
      <c r="F16" s="56">
        <v>0</v>
      </c>
      <c r="G16" s="56">
        <v>-5630</v>
      </c>
    </row>
    <row r="17" spans="1:7" s="179" customFormat="1" ht="19.5" customHeight="1">
      <c r="A17" s="41" t="s">
        <v>15</v>
      </c>
      <c r="B17" s="56">
        <v>-1780</v>
      </c>
      <c r="C17" s="56">
        <v>-1552</v>
      </c>
      <c r="D17" s="56">
        <v>176</v>
      </c>
      <c r="E17" s="56">
        <v>0</v>
      </c>
      <c r="F17" s="56">
        <v>0</v>
      </c>
      <c r="G17" s="56">
        <v>-3156</v>
      </c>
    </row>
    <row r="18" spans="1:7" s="178" customFormat="1" ht="24.75" customHeight="1">
      <c r="A18" s="42" t="s">
        <v>16</v>
      </c>
      <c r="B18" s="56">
        <v>-512</v>
      </c>
      <c r="C18" s="56">
        <v>-401</v>
      </c>
      <c r="D18" s="56">
        <v>26</v>
      </c>
      <c r="E18" s="56">
        <v>0</v>
      </c>
      <c r="F18" s="56">
        <v>0</v>
      </c>
      <c r="G18" s="56">
        <v>-887</v>
      </c>
    </row>
    <row r="19" spans="1:7" s="178" customFormat="1" ht="19.5" customHeight="1">
      <c r="A19" s="36" t="s">
        <v>17</v>
      </c>
      <c r="B19" s="43">
        <v>-5430</v>
      </c>
      <c r="C19" s="43">
        <v>-4838</v>
      </c>
      <c r="D19" s="43">
        <v>595</v>
      </c>
      <c r="E19" s="43">
        <v>0</v>
      </c>
      <c r="F19" s="43">
        <v>0</v>
      </c>
      <c r="G19" s="43">
        <v>-9673</v>
      </c>
    </row>
    <row r="20" spans="1:7" s="178" customFormat="1" ht="19.5" customHeight="1">
      <c r="A20" s="44" t="s">
        <v>18</v>
      </c>
      <c r="B20" s="37">
        <v>5106</v>
      </c>
      <c r="C20" s="37">
        <v>4203</v>
      </c>
      <c r="D20" s="37">
        <v>-577</v>
      </c>
      <c r="E20" s="37">
        <v>0</v>
      </c>
      <c r="F20" s="37">
        <v>0</v>
      </c>
      <c r="G20" s="37">
        <v>8732</v>
      </c>
    </row>
    <row r="21" spans="1:7" s="180" customFormat="1" ht="19.5" customHeight="1">
      <c r="A21" s="63" t="s">
        <v>19</v>
      </c>
      <c r="B21" s="56">
        <v>0</v>
      </c>
      <c r="C21" s="56">
        <v>0</v>
      </c>
      <c r="D21" s="56">
        <v>0</v>
      </c>
      <c r="E21" s="56">
        <v>0</v>
      </c>
      <c r="F21" s="56">
        <v>0</v>
      </c>
      <c r="G21" s="56">
        <v>0</v>
      </c>
    </row>
    <row r="22" spans="1:7" s="178" customFormat="1" ht="19.5" customHeight="1">
      <c r="A22" s="41" t="s">
        <v>20</v>
      </c>
      <c r="B22" s="56">
        <v>-181</v>
      </c>
      <c r="C22" s="56">
        <v>-163</v>
      </c>
      <c r="D22" s="56">
        <v>10</v>
      </c>
      <c r="E22" s="56">
        <v>0</v>
      </c>
      <c r="F22" s="56">
        <v>0</v>
      </c>
      <c r="G22" s="56">
        <v>-334</v>
      </c>
    </row>
    <row r="23" spans="1:7" s="178" customFormat="1" ht="19.5" customHeight="1">
      <c r="A23" s="30" t="s">
        <v>21</v>
      </c>
      <c r="B23" s="56">
        <v>-863</v>
      </c>
      <c r="C23" s="56">
        <v>-491</v>
      </c>
      <c r="D23" s="56">
        <v>87</v>
      </c>
      <c r="E23" s="56">
        <v>0</v>
      </c>
      <c r="F23" s="56">
        <v>0</v>
      </c>
      <c r="G23" s="56">
        <v>-1267</v>
      </c>
    </row>
    <row r="24" spans="1:7" s="178" customFormat="1" ht="19.5" customHeight="1">
      <c r="A24" s="30" t="s">
        <v>22</v>
      </c>
      <c r="B24" s="56">
        <v>-1</v>
      </c>
      <c r="C24" s="56">
        <v>-12</v>
      </c>
      <c r="D24" s="56">
        <v>2</v>
      </c>
      <c r="E24" s="56">
        <v>0</v>
      </c>
      <c r="F24" s="56">
        <v>0</v>
      </c>
      <c r="G24" s="56">
        <v>-11</v>
      </c>
    </row>
    <row r="25" spans="1:7" s="178" customFormat="1" ht="24.75" customHeight="1">
      <c r="A25" s="42" t="s">
        <v>85</v>
      </c>
      <c r="B25" s="56">
        <v>114</v>
      </c>
      <c r="C25" s="56">
        <v>52</v>
      </c>
      <c r="D25" s="56">
        <v>-2</v>
      </c>
      <c r="E25" s="56">
        <v>0</v>
      </c>
      <c r="F25" s="56">
        <v>0</v>
      </c>
      <c r="G25" s="56">
        <v>164</v>
      </c>
    </row>
    <row r="26" spans="1:7" s="178" customFormat="1" ht="24.75" customHeight="1">
      <c r="A26" s="528" t="s">
        <v>25</v>
      </c>
      <c r="B26" s="37">
        <v>4175</v>
      </c>
      <c r="C26" s="37">
        <v>3589</v>
      </c>
      <c r="D26" s="37">
        <v>-480</v>
      </c>
      <c r="E26" s="37">
        <v>0</v>
      </c>
      <c r="F26" s="37">
        <v>0</v>
      </c>
      <c r="G26" s="37">
        <v>7284</v>
      </c>
    </row>
    <row r="27" spans="1:7" s="178" customFormat="1" ht="19.5" customHeight="1">
      <c r="A27" s="41" t="s">
        <v>26</v>
      </c>
      <c r="B27" s="56">
        <v>-1347</v>
      </c>
      <c r="C27" s="56">
        <v>-1066</v>
      </c>
      <c r="D27" s="56">
        <v>194</v>
      </c>
      <c r="E27" s="56">
        <v>0</v>
      </c>
      <c r="F27" s="56">
        <v>0</v>
      </c>
      <c r="G27" s="56">
        <v>-2219</v>
      </c>
    </row>
    <row r="28" spans="1:7" s="178" customFormat="1" ht="19.5" customHeight="1">
      <c r="A28" s="63" t="s">
        <v>86</v>
      </c>
      <c r="B28" s="56">
        <v>-242</v>
      </c>
      <c r="C28" s="56">
        <v>-341</v>
      </c>
      <c r="D28" s="56">
        <v>21</v>
      </c>
      <c r="E28" s="56">
        <v>0</v>
      </c>
      <c r="F28" s="56">
        <v>0</v>
      </c>
      <c r="G28" s="56">
        <v>-562</v>
      </c>
    </row>
    <row r="29" spans="1:7" s="174" customFormat="1" ht="19.5" customHeight="1">
      <c r="A29" s="63" t="s">
        <v>87</v>
      </c>
      <c r="B29" s="56">
        <v>0</v>
      </c>
      <c r="C29" s="56">
        <v>0</v>
      </c>
      <c r="D29" s="56">
        <v>0</v>
      </c>
      <c r="E29" s="56">
        <v>0</v>
      </c>
      <c r="F29" s="56">
        <v>-400</v>
      </c>
      <c r="G29" s="56">
        <v>-400</v>
      </c>
    </row>
    <row r="30" spans="1:7" s="178" customFormat="1" ht="19.5" customHeight="1">
      <c r="A30" s="41" t="s">
        <v>27</v>
      </c>
      <c r="B30" s="56">
        <v>83</v>
      </c>
      <c r="C30" s="56">
        <v>20</v>
      </c>
      <c r="D30" s="56">
        <v>0</v>
      </c>
      <c r="E30" s="56">
        <v>0</v>
      </c>
      <c r="F30" s="56">
        <v>0</v>
      </c>
      <c r="G30" s="56">
        <v>103</v>
      </c>
    </row>
    <row r="31" spans="1:7" s="178" customFormat="1" ht="19.5" customHeight="1">
      <c r="A31" s="41" t="s">
        <v>28</v>
      </c>
      <c r="B31" s="56">
        <v>-110</v>
      </c>
      <c r="C31" s="56">
        <v>-54</v>
      </c>
      <c r="D31" s="56">
        <v>14</v>
      </c>
      <c r="E31" s="56">
        <v>0</v>
      </c>
      <c r="F31" s="56">
        <v>0</v>
      </c>
      <c r="G31" s="56">
        <v>-150</v>
      </c>
    </row>
    <row r="32" spans="1:240" s="175" customFormat="1" ht="4.5" customHeight="1">
      <c r="A32" s="41"/>
      <c r="B32" s="62"/>
      <c r="C32" s="62"/>
      <c r="D32" s="62"/>
      <c r="E32" s="62"/>
      <c r="F32" s="56"/>
      <c r="G32" s="65"/>
      <c r="H32" s="65"/>
      <c r="I32" s="66"/>
      <c r="J32" s="63"/>
      <c r="K32" s="64"/>
      <c r="L32" s="65"/>
      <c r="M32" s="65"/>
      <c r="N32" s="66"/>
      <c r="O32" s="63"/>
      <c r="P32" s="64"/>
      <c r="Q32" s="65"/>
      <c r="R32" s="65"/>
      <c r="S32" s="66"/>
      <c r="T32" s="63"/>
      <c r="U32" s="64"/>
      <c r="V32" s="65"/>
      <c r="W32" s="65"/>
      <c r="X32" s="66"/>
      <c r="Y32" s="63"/>
      <c r="Z32" s="64"/>
      <c r="AA32" s="65"/>
      <c r="AB32" s="65"/>
      <c r="AC32" s="66"/>
      <c r="AD32" s="63"/>
      <c r="AE32" s="64"/>
      <c r="AF32" s="65"/>
      <c r="AG32" s="65"/>
      <c r="AH32" s="66"/>
      <c r="AI32" s="63"/>
      <c r="AJ32" s="64"/>
      <c r="AK32" s="65"/>
      <c r="AL32" s="65"/>
      <c r="AM32" s="66"/>
      <c r="AN32" s="63"/>
      <c r="AO32" s="64"/>
      <c r="AP32" s="65"/>
      <c r="AQ32" s="65"/>
      <c r="AR32" s="66"/>
      <c r="AS32" s="63"/>
      <c r="AT32" s="64"/>
      <c r="AU32" s="65"/>
      <c r="AV32" s="65"/>
      <c r="AW32" s="66"/>
      <c r="AX32" s="63"/>
      <c r="AY32" s="64"/>
      <c r="AZ32" s="65"/>
      <c r="BA32" s="65"/>
      <c r="BB32" s="66"/>
      <c r="BC32" s="63"/>
      <c r="BD32" s="64"/>
      <c r="BE32" s="65"/>
      <c r="BF32" s="65"/>
      <c r="BG32" s="66"/>
      <c r="BH32" s="63"/>
      <c r="BI32" s="64"/>
      <c r="BJ32" s="65"/>
      <c r="BK32" s="65"/>
      <c r="BL32" s="66"/>
      <c r="BM32" s="63"/>
      <c r="BN32" s="64"/>
      <c r="BO32" s="65"/>
      <c r="BP32" s="65"/>
      <c r="BQ32" s="66"/>
      <c r="BR32" s="63"/>
      <c r="BS32" s="64"/>
      <c r="BT32" s="65"/>
      <c r="BU32" s="65"/>
      <c r="BV32" s="66"/>
      <c r="BW32" s="63"/>
      <c r="BX32" s="64"/>
      <c r="BY32" s="65"/>
      <c r="BZ32" s="65"/>
      <c r="CA32" s="66"/>
      <c r="CB32" s="63"/>
      <c r="CC32" s="64"/>
      <c r="CD32" s="65"/>
      <c r="CE32" s="65"/>
      <c r="CF32" s="66"/>
      <c r="CG32" s="63"/>
      <c r="CH32" s="64"/>
      <c r="CI32" s="65"/>
      <c r="CJ32" s="65"/>
      <c r="CK32" s="66"/>
      <c r="CL32" s="63"/>
      <c r="CM32" s="64"/>
      <c r="CN32" s="65"/>
      <c r="CO32" s="65"/>
      <c r="CP32" s="66"/>
      <c r="CQ32" s="63"/>
      <c r="CR32" s="64"/>
      <c r="CS32" s="65"/>
      <c r="CT32" s="65"/>
      <c r="CU32" s="66"/>
      <c r="CV32" s="63"/>
      <c r="CW32" s="64"/>
      <c r="CX32" s="65"/>
      <c r="CY32" s="65"/>
      <c r="CZ32" s="66"/>
      <c r="DA32" s="63"/>
      <c r="DB32" s="64"/>
      <c r="DC32" s="65"/>
      <c r="DD32" s="65"/>
      <c r="DE32" s="66"/>
      <c r="DF32" s="63"/>
      <c r="DG32" s="64"/>
      <c r="DH32" s="65"/>
      <c r="DI32" s="65"/>
      <c r="DJ32" s="66"/>
      <c r="DK32" s="63"/>
      <c r="DL32" s="64"/>
      <c r="DM32" s="65"/>
      <c r="DN32" s="65"/>
      <c r="DO32" s="66"/>
      <c r="DP32" s="63"/>
      <c r="DQ32" s="64"/>
      <c r="DR32" s="65"/>
      <c r="DS32" s="65"/>
      <c r="DT32" s="66"/>
      <c r="DU32" s="63"/>
      <c r="DV32" s="64"/>
      <c r="DW32" s="65"/>
      <c r="DX32" s="65"/>
      <c r="DY32" s="66"/>
      <c r="DZ32" s="63"/>
      <c r="EA32" s="64"/>
      <c r="EB32" s="65"/>
      <c r="EC32" s="65"/>
      <c r="ED32" s="66"/>
      <c r="EE32" s="63"/>
      <c r="EF32" s="64"/>
      <c r="EG32" s="65"/>
      <c r="EH32" s="65"/>
      <c r="EI32" s="66"/>
      <c r="EJ32" s="63"/>
      <c r="EK32" s="64"/>
      <c r="EL32" s="65"/>
      <c r="EM32" s="65"/>
      <c r="EN32" s="66"/>
      <c r="EO32" s="63"/>
      <c r="EP32" s="64"/>
      <c r="EQ32" s="65"/>
      <c r="ER32" s="65"/>
      <c r="ES32" s="66"/>
      <c r="ET32" s="63"/>
      <c r="EU32" s="64"/>
      <c r="EV32" s="65"/>
      <c r="EW32" s="65"/>
      <c r="EX32" s="66"/>
      <c r="EY32" s="63"/>
      <c r="EZ32" s="64"/>
      <c r="FA32" s="65"/>
      <c r="FB32" s="65"/>
      <c r="FC32" s="66"/>
      <c r="FD32" s="63"/>
      <c r="FE32" s="64"/>
      <c r="FF32" s="65"/>
      <c r="FG32" s="65"/>
      <c r="FH32" s="66"/>
      <c r="FI32" s="63"/>
      <c r="FJ32" s="64"/>
      <c r="FK32" s="65"/>
      <c r="FL32" s="65"/>
      <c r="FM32" s="66"/>
      <c r="FN32" s="63"/>
      <c r="FO32" s="64"/>
      <c r="FP32" s="65"/>
      <c r="FQ32" s="65"/>
      <c r="FR32" s="66"/>
      <c r="FS32" s="63"/>
      <c r="FT32" s="64"/>
      <c r="FU32" s="65"/>
      <c r="FV32" s="65"/>
      <c r="FW32" s="66"/>
      <c r="FX32" s="63"/>
      <c r="FY32" s="64"/>
      <c r="FZ32" s="65"/>
      <c r="GA32" s="65"/>
      <c r="GB32" s="66"/>
      <c r="GC32" s="63"/>
      <c r="GD32" s="64"/>
      <c r="GE32" s="65"/>
      <c r="GF32" s="65"/>
      <c r="GG32" s="66"/>
      <c r="GH32" s="63"/>
      <c r="GI32" s="64"/>
      <c r="GJ32" s="65"/>
      <c r="GK32" s="65"/>
      <c r="GL32" s="66"/>
      <c r="GM32" s="63"/>
      <c r="GN32" s="64"/>
      <c r="GO32" s="65"/>
      <c r="GP32" s="65"/>
      <c r="GQ32" s="66"/>
      <c r="GR32" s="63"/>
      <c r="GS32" s="64"/>
      <c r="GT32" s="65"/>
      <c r="GU32" s="65"/>
      <c r="GV32" s="66"/>
      <c r="GW32" s="63"/>
      <c r="GX32" s="64"/>
      <c r="GY32" s="65"/>
      <c r="GZ32" s="65"/>
      <c r="HA32" s="66"/>
      <c r="HB32" s="63"/>
      <c r="HC32" s="64"/>
      <c r="HD32" s="65"/>
      <c r="HE32" s="65"/>
      <c r="HF32" s="66"/>
      <c r="HG32" s="63"/>
      <c r="HH32" s="64"/>
      <c r="HI32" s="65"/>
      <c r="HJ32" s="65"/>
      <c r="HK32" s="66"/>
      <c r="HL32" s="63"/>
      <c r="HM32" s="64"/>
      <c r="HN32" s="65"/>
      <c r="HO32" s="65"/>
      <c r="HP32" s="66"/>
      <c r="HQ32" s="63"/>
      <c r="HR32" s="64"/>
      <c r="HS32" s="65"/>
      <c r="HT32" s="65"/>
      <c r="HU32" s="66"/>
      <c r="HV32" s="63"/>
      <c r="HW32" s="64"/>
      <c r="HX32" s="65"/>
      <c r="HY32" s="65"/>
      <c r="HZ32" s="66"/>
      <c r="IA32" s="63"/>
      <c r="IB32" s="64"/>
      <c r="IC32" s="65"/>
      <c r="ID32" s="65"/>
      <c r="IE32" s="66"/>
      <c r="IF32" s="63"/>
    </row>
    <row r="33" spans="1:240" s="187" customFormat="1" ht="24.75" customHeight="1">
      <c r="A33" s="181" t="s">
        <v>29</v>
      </c>
      <c r="B33" s="182">
        <v>2559</v>
      </c>
      <c r="C33" s="182">
        <v>2148</v>
      </c>
      <c r="D33" s="182">
        <v>-251</v>
      </c>
      <c r="E33" s="182">
        <v>0</v>
      </c>
      <c r="F33" s="182">
        <v>-400</v>
      </c>
      <c r="G33" s="182">
        <v>4056</v>
      </c>
      <c r="H33" s="183"/>
      <c r="I33" s="184"/>
      <c r="J33" s="185"/>
      <c r="K33" s="186"/>
      <c r="L33" s="186"/>
      <c r="M33" s="183"/>
      <c r="N33" s="184"/>
      <c r="O33" s="185"/>
      <c r="P33" s="186"/>
      <c r="Q33" s="186"/>
      <c r="R33" s="183"/>
      <c r="S33" s="184"/>
      <c r="T33" s="185"/>
      <c r="U33" s="186"/>
      <c r="V33" s="186"/>
      <c r="W33" s="183"/>
      <c r="X33" s="184"/>
      <c r="Y33" s="185"/>
      <c r="Z33" s="186"/>
      <c r="AA33" s="186"/>
      <c r="AB33" s="183"/>
      <c r="AC33" s="184"/>
      <c r="AD33" s="185"/>
      <c r="AE33" s="186"/>
      <c r="AF33" s="186"/>
      <c r="AG33" s="183"/>
      <c r="AH33" s="184"/>
      <c r="AI33" s="185"/>
      <c r="AJ33" s="186"/>
      <c r="AK33" s="186"/>
      <c r="AL33" s="183"/>
      <c r="AM33" s="184"/>
      <c r="AN33" s="185"/>
      <c r="AO33" s="186"/>
      <c r="AP33" s="186"/>
      <c r="AQ33" s="183"/>
      <c r="AR33" s="184"/>
      <c r="AS33" s="185"/>
      <c r="AT33" s="186"/>
      <c r="AU33" s="186"/>
      <c r="AV33" s="183"/>
      <c r="AW33" s="184"/>
      <c r="AX33" s="185"/>
      <c r="AY33" s="186"/>
      <c r="AZ33" s="186"/>
      <c r="BA33" s="183"/>
      <c r="BB33" s="184"/>
      <c r="BC33" s="185"/>
      <c r="BD33" s="186"/>
      <c r="BE33" s="186"/>
      <c r="BF33" s="183"/>
      <c r="BG33" s="184"/>
      <c r="BH33" s="185"/>
      <c r="BI33" s="186"/>
      <c r="BJ33" s="186"/>
      <c r="BK33" s="183"/>
      <c r="BL33" s="184"/>
      <c r="BM33" s="185"/>
      <c r="BN33" s="186"/>
      <c r="BO33" s="186"/>
      <c r="BP33" s="183"/>
      <c r="BQ33" s="184"/>
      <c r="BR33" s="185"/>
      <c r="BS33" s="186"/>
      <c r="BT33" s="186"/>
      <c r="BU33" s="183"/>
      <c r="BV33" s="184"/>
      <c r="BW33" s="185"/>
      <c r="BX33" s="186"/>
      <c r="BY33" s="186"/>
      <c r="BZ33" s="183"/>
      <c r="CA33" s="184"/>
      <c r="CB33" s="185"/>
      <c r="CC33" s="186"/>
      <c r="CD33" s="186"/>
      <c r="CE33" s="183"/>
      <c r="CF33" s="184"/>
      <c r="CG33" s="185"/>
      <c r="CH33" s="186"/>
      <c r="CI33" s="186"/>
      <c r="CJ33" s="183"/>
      <c r="CK33" s="184"/>
      <c r="CL33" s="185"/>
      <c r="CM33" s="186"/>
      <c r="CN33" s="186"/>
      <c r="CO33" s="183"/>
      <c r="CP33" s="184"/>
      <c r="CQ33" s="185"/>
      <c r="CR33" s="186"/>
      <c r="CS33" s="186"/>
      <c r="CT33" s="183"/>
      <c r="CU33" s="184"/>
      <c r="CV33" s="185"/>
      <c r="CW33" s="186"/>
      <c r="CX33" s="186"/>
      <c r="CY33" s="183"/>
      <c r="CZ33" s="184"/>
      <c r="DA33" s="185"/>
      <c r="DB33" s="186"/>
      <c r="DC33" s="186"/>
      <c r="DD33" s="183"/>
      <c r="DE33" s="184"/>
      <c r="DF33" s="185"/>
      <c r="DG33" s="186"/>
      <c r="DH33" s="186"/>
      <c r="DI33" s="183"/>
      <c r="DJ33" s="184"/>
      <c r="DK33" s="185"/>
      <c r="DL33" s="186"/>
      <c r="DM33" s="186"/>
      <c r="DN33" s="183"/>
      <c r="DO33" s="184"/>
      <c r="DP33" s="185"/>
      <c r="DQ33" s="186"/>
      <c r="DR33" s="186"/>
      <c r="DS33" s="183"/>
      <c r="DT33" s="184"/>
      <c r="DU33" s="185"/>
      <c r="DV33" s="186"/>
      <c r="DW33" s="186"/>
      <c r="DX33" s="183"/>
      <c r="DY33" s="184"/>
      <c r="DZ33" s="185"/>
      <c r="EA33" s="186"/>
      <c r="EB33" s="186"/>
      <c r="EC33" s="183"/>
      <c r="ED33" s="184"/>
      <c r="EE33" s="185"/>
      <c r="EF33" s="186"/>
      <c r="EG33" s="186"/>
      <c r="EH33" s="183"/>
      <c r="EI33" s="184"/>
      <c r="EJ33" s="185"/>
      <c r="EK33" s="186"/>
      <c r="EL33" s="186"/>
      <c r="EM33" s="183"/>
      <c r="EN33" s="184"/>
      <c r="EO33" s="185"/>
      <c r="EP33" s="186"/>
      <c r="EQ33" s="186"/>
      <c r="ER33" s="183"/>
      <c r="ES33" s="184"/>
      <c r="ET33" s="185"/>
      <c r="EU33" s="186"/>
      <c r="EV33" s="186"/>
      <c r="EW33" s="183"/>
      <c r="EX33" s="184"/>
      <c r="EY33" s="185"/>
      <c r="EZ33" s="186"/>
      <c r="FA33" s="186"/>
      <c r="FB33" s="183"/>
      <c r="FC33" s="184"/>
      <c r="FD33" s="185"/>
      <c r="FE33" s="186"/>
      <c r="FF33" s="186"/>
      <c r="FG33" s="183"/>
      <c r="FH33" s="184"/>
      <c r="FI33" s="185"/>
      <c r="FJ33" s="186"/>
      <c r="FK33" s="186"/>
      <c r="FL33" s="183"/>
      <c r="FM33" s="184"/>
      <c r="FN33" s="185"/>
      <c r="FO33" s="186"/>
      <c r="FP33" s="186"/>
      <c r="FQ33" s="183"/>
      <c r="FR33" s="184"/>
      <c r="FS33" s="185"/>
      <c r="FT33" s="186"/>
      <c r="FU33" s="186"/>
      <c r="FV33" s="183"/>
      <c r="FW33" s="184"/>
      <c r="FX33" s="185"/>
      <c r="FY33" s="186"/>
      <c r="FZ33" s="186"/>
      <c r="GA33" s="183"/>
      <c r="GB33" s="184"/>
      <c r="GC33" s="185"/>
      <c r="GD33" s="186"/>
      <c r="GE33" s="186"/>
      <c r="GF33" s="183"/>
      <c r="GG33" s="184"/>
      <c r="GH33" s="185"/>
      <c r="GI33" s="186"/>
      <c r="GJ33" s="186"/>
      <c r="GK33" s="183"/>
      <c r="GL33" s="184"/>
      <c r="GM33" s="185"/>
      <c r="GN33" s="186"/>
      <c r="GO33" s="186"/>
      <c r="GP33" s="183"/>
      <c r="GQ33" s="184"/>
      <c r="GR33" s="185"/>
      <c r="GS33" s="186"/>
      <c r="GT33" s="186"/>
      <c r="GU33" s="183"/>
      <c r="GV33" s="184"/>
      <c r="GW33" s="185"/>
      <c r="GX33" s="186"/>
      <c r="GY33" s="186"/>
      <c r="GZ33" s="183"/>
      <c r="HA33" s="184"/>
      <c r="HB33" s="185"/>
      <c r="HC33" s="186"/>
      <c r="HD33" s="186"/>
      <c r="HE33" s="183"/>
      <c r="HF33" s="184"/>
      <c r="HG33" s="185"/>
      <c r="HH33" s="186"/>
      <c r="HI33" s="186"/>
      <c r="HJ33" s="183"/>
      <c r="HK33" s="184"/>
      <c r="HL33" s="185"/>
      <c r="HM33" s="186"/>
      <c r="HN33" s="186"/>
      <c r="HO33" s="183"/>
      <c r="HP33" s="184"/>
      <c r="HQ33" s="185"/>
      <c r="HR33" s="186"/>
      <c r="HS33" s="186"/>
      <c r="HT33" s="183"/>
      <c r="HU33" s="184"/>
      <c r="HV33" s="185"/>
      <c r="HW33" s="186"/>
      <c r="HX33" s="186"/>
      <c r="HY33" s="183"/>
      <c r="HZ33" s="184"/>
      <c r="IA33" s="185"/>
      <c r="IB33" s="186"/>
      <c r="IC33" s="186"/>
      <c r="ID33" s="183"/>
      <c r="IE33" s="184"/>
      <c r="IF33" s="185"/>
    </row>
    <row r="34" spans="1:240" s="175" customFormat="1" ht="12.75">
      <c r="A34" s="35"/>
      <c r="B34" s="77"/>
      <c r="C34" s="77"/>
      <c r="D34" s="77"/>
      <c r="E34" s="77"/>
      <c r="F34" s="77"/>
      <c r="G34" s="65"/>
      <c r="H34" s="65"/>
      <c r="I34" s="66"/>
      <c r="J34" s="79"/>
      <c r="K34" s="65"/>
      <c r="L34" s="65"/>
      <c r="M34" s="65"/>
      <c r="N34" s="66"/>
      <c r="O34" s="79"/>
      <c r="P34" s="65"/>
      <c r="Q34" s="65"/>
      <c r="R34" s="65"/>
      <c r="S34" s="66"/>
      <c r="T34" s="79"/>
      <c r="U34" s="65"/>
      <c r="V34" s="65"/>
      <c r="W34" s="65"/>
      <c r="X34" s="66"/>
      <c r="Y34" s="79"/>
      <c r="Z34" s="65"/>
      <c r="AA34" s="65"/>
      <c r="AB34" s="65"/>
      <c r="AC34" s="66"/>
      <c r="AD34" s="79"/>
      <c r="AE34" s="65"/>
      <c r="AF34" s="65"/>
      <c r="AG34" s="65"/>
      <c r="AH34" s="66"/>
      <c r="AI34" s="79"/>
      <c r="AJ34" s="65"/>
      <c r="AK34" s="65"/>
      <c r="AL34" s="65"/>
      <c r="AM34" s="66"/>
      <c r="AN34" s="79"/>
      <c r="AO34" s="65"/>
      <c r="AP34" s="65"/>
      <c r="AQ34" s="65"/>
      <c r="AR34" s="66"/>
      <c r="AS34" s="79"/>
      <c r="AT34" s="65"/>
      <c r="AU34" s="65"/>
      <c r="AV34" s="65"/>
      <c r="AW34" s="66"/>
      <c r="AX34" s="79"/>
      <c r="AY34" s="65"/>
      <c r="AZ34" s="65"/>
      <c r="BA34" s="65"/>
      <c r="BB34" s="66"/>
      <c r="BC34" s="79"/>
      <c r="BD34" s="65"/>
      <c r="BE34" s="65"/>
      <c r="BF34" s="65"/>
      <c r="BG34" s="66"/>
      <c r="BH34" s="79"/>
      <c r="BI34" s="65"/>
      <c r="BJ34" s="65"/>
      <c r="BK34" s="65"/>
      <c r="BL34" s="66"/>
      <c r="BM34" s="79"/>
      <c r="BN34" s="65"/>
      <c r="BO34" s="65"/>
      <c r="BP34" s="65"/>
      <c r="BQ34" s="66"/>
      <c r="BR34" s="79"/>
      <c r="BS34" s="65"/>
      <c r="BT34" s="65"/>
      <c r="BU34" s="65"/>
      <c r="BV34" s="66"/>
      <c r="BW34" s="79"/>
      <c r="BX34" s="65"/>
      <c r="BY34" s="65"/>
      <c r="BZ34" s="65"/>
      <c r="CA34" s="66"/>
      <c r="CB34" s="79"/>
      <c r="CC34" s="65"/>
      <c r="CD34" s="65"/>
      <c r="CE34" s="65"/>
      <c r="CF34" s="66"/>
      <c r="CG34" s="79"/>
      <c r="CH34" s="65"/>
      <c r="CI34" s="65"/>
      <c r="CJ34" s="65"/>
      <c r="CK34" s="66"/>
      <c r="CL34" s="79"/>
      <c r="CM34" s="65"/>
      <c r="CN34" s="65"/>
      <c r="CO34" s="65"/>
      <c r="CP34" s="66"/>
      <c r="CQ34" s="79"/>
      <c r="CR34" s="65"/>
      <c r="CS34" s="65"/>
      <c r="CT34" s="65"/>
      <c r="CU34" s="66"/>
      <c r="CV34" s="79"/>
      <c r="CW34" s="65"/>
      <c r="CX34" s="65"/>
      <c r="CY34" s="65"/>
      <c r="CZ34" s="66"/>
      <c r="DA34" s="79"/>
      <c r="DB34" s="65"/>
      <c r="DC34" s="65"/>
      <c r="DD34" s="65"/>
      <c r="DE34" s="66"/>
      <c r="DF34" s="79"/>
      <c r="DG34" s="65"/>
      <c r="DH34" s="65"/>
      <c r="DI34" s="65"/>
      <c r="DJ34" s="66"/>
      <c r="DK34" s="79"/>
      <c r="DL34" s="65"/>
      <c r="DM34" s="65"/>
      <c r="DN34" s="65"/>
      <c r="DO34" s="66"/>
      <c r="DP34" s="79"/>
      <c r="DQ34" s="65"/>
      <c r="DR34" s="65"/>
      <c r="DS34" s="65"/>
      <c r="DT34" s="66"/>
      <c r="DU34" s="79"/>
      <c r="DV34" s="65"/>
      <c r="DW34" s="65"/>
      <c r="DX34" s="65"/>
      <c r="DY34" s="66"/>
      <c r="DZ34" s="79"/>
      <c r="EA34" s="65"/>
      <c r="EB34" s="65"/>
      <c r="EC34" s="65"/>
      <c r="ED34" s="66"/>
      <c r="EE34" s="79"/>
      <c r="EF34" s="65"/>
      <c r="EG34" s="65"/>
      <c r="EH34" s="65"/>
      <c r="EI34" s="66"/>
      <c r="EJ34" s="79"/>
      <c r="EK34" s="65"/>
      <c r="EL34" s="65"/>
      <c r="EM34" s="65"/>
      <c r="EN34" s="66"/>
      <c r="EO34" s="79"/>
      <c r="EP34" s="65"/>
      <c r="EQ34" s="65"/>
      <c r="ER34" s="65"/>
      <c r="ES34" s="66"/>
      <c r="ET34" s="79"/>
      <c r="EU34" s="65"/>
      <c r="EV34" s="65"/>
      <c r="EW34" s="65"/>
      <c r="EX34" s="66"/>
      <c r="EY34" s="79"/>
      <c r="EZ34" s="65"/>
      <c r="FA34" s="65"/>
      <c r="FB34" s="65"/>
      <c r="FC34" s="66"/>
      <c r="FD34" s="79"/>
      <c r="FE34" s="65"/>
      <c r="FF34" s="65"/>
      <c r="FG34" s="65"/>
      <c r="FH34" s="66"/>
      <c r="FI34" s="79"/>
      <c r="FJ34" s="65"/>
      <c r="FK34" s="65"/>
      <c r="FL34" s="65"/>
      <c r="FM34" s="66"/>
      <c r="FN34" s="79"/>
      <c r="FO34" s="65"/>
      <c r="FP34" s="65"/>
      <c r="FQ34" s="65"/>
      <c r="FR34" s="66"/>
      <c r="FS34" s="79"/>
      <c r="FT34" s="65"/>
      <c r="FU34" s="65"/>
      <c r="FV34" s="65"/>
      <c r="FW34" s="66"/>
      <c r="FX34" s="79"/>
      <c r="FY34" s="65"/>
      <c r="FZ34" s="65"/>
      <c r="GA34" s="65"/>
      <c r="GB34" s="66"/>
      <c r="GC34" s="79"/>
      <c r="GD34" s="65"/>
      <c r="GE34" s="65"/>
      <c r="GF34" s="65"/>
      <c r="GG34" s="66"/>
      <c r="GH34" s="79"/>
      <c r="GI34" s="65"/>
      <c r="GJ34" s="65"/>
      <c r="GK34" s="65"/>
      <c r="GL34" s="66"/>
      <c r="GM34" s="79"/>
      <c r="GN34" s="65"/>
      <c r="GO34" s="65"/>
      <c r="GP34" s="65"/>
      <c r="GQ34" s="66"/>
      <c r="GR34" s="79"/>
      <c r="GS34" s="65"/>
      <c r="GT34" s="65"/>
      <c r="GU34" s="65"/>
      <c r="GV34" s="66"/>
      <c r="GW34" s="79"/>
      <c r="GX34" s="65"/>
      <c r="GY34" s="65"/>
      <c r="GZ34" s="65"/>
      <c r="HA34" s="66"/>
      <c r="HB34" s="79"/>
      <c r="HC34" s="65"/>
      <c r="HD34" s="65"/>
      <c r="HE34" s="65"/>
      <c r="HF34" s="66"/>
      <c r="HG34" s="79"/>
      <c r="HH34" s="65"/>
      <c r="HI34" s="65"/>
      <c r="HJ34" s="65"/>
      <c r="HK34" s="66"/>
      <c r="HL34" s="79"/>
      <c r="HM34" s="65"/>
      <c r="HN34" s="65"/>
      <c r="HO34" s="65"/>
      <c r="HP34" s="66"/>
      <c r="HQ34" s="79"/>
      <c r="HR34" s="65"/>
      <c r="HS34" s="65"/>
      <c r="HT34" s="65"/>
      <c r="HU34" s="66"/>
      <c r="HV34" s="79"/>
      <c r="HW34" s="65"/>
      <c r="HX34" s="65"/>
      <c r="HY34" s="65"/>
      <c r="HZ34" s="66"/>
      <c r="IA34" s="79"/>
      <c r="IB34" s="65"/>
      <c r="IC34" s="65"/>
      <c r="ID34" s="65"/>
      <c r="IE34" s="66"/>
      <c r="IF34" s="79"/>
    </row>
  </sheetData>
  <mergeCells count="1">
    <mergeCell ref="A2:B2"/>
  </mergeCells>
  <printOptions/>
  <pageMargins left="0.77" right="0.19" top="1" bottom="1" header="0.5" footer="0.5"/>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codeName="Foglio28"/>
  <dimension ref="A2:G43"/>
  <sheetViews>
    <sheetView showGridLines="0" workbookViewId="0" topLeftCell="A1">
      <selection activeCell="A3" sqref="A3"/>
    </sheetView>
  </sheetViews>
  <sheetFormatPr defaultColWidth="9.140625" defaultRowHeight="12.75"/>
  <cols>
    <col min="1" max="1" width="35.7109375" style="146" customWidth="1"/>
    <col min="2" max="4" width="10.7109375" style="146" customWidth="1"/>
    <col min="5" max="7" width="8.7109375" style="146" customWidth="1"/>
    <col min="8" max="16384" width="9.140625" style="146" customWidth="1"/>
  </cols>
  <sheetData>
    <row r="2" spans="1:6" s="144" customFormat="1" ht="24.75" customHeight="1">
      <c r="A2" s="512" t="s">
        <v>243</v>
      </c>
      <c r="F2" s="10"/>
    </row>
    <row r="3" spans="1:6" ht="12.75">
      <c r="A3" s="145"/>
      <c r="F3" s="147"/>
    </row>
    <row r="4" spans="1:6" ht="1.5" customHeight="1">
      <c r="A4" s="158"/>
      <c r="B4" s="159"/>
      <c r="C4" s="159"/>
      <c r="D4" s="159"/>
      <c r="E4" s="159"/>
      <c r="F4" s="159"/>
    </row>
    <row r="5" spans="1:6" ht="15">
      <c r="A5" s="389" t="s">
        <v>246</v>
      </c>
      <c r="F5" s="111"/>
    </row>
    <row r="6" spans="1:6" ht="26.25">
      <c r="A6" s="132"/>
      <c r="B6" s="114"/>
      <c r="C6" s="114"/>
      <c r="D6" s="114"/>
      <c r="E6" s="114"/>
      <c r="F6" s="148"/>
    </row>
    <row r="7" spans="1:7" ht="9.75" customHeight="1">
      <c r="A7" s="115"/>
      <c r="C7" s="160"/>
      <c r="D7" s="160"/>
      <c r="E7" s="160"/>
      <c r="G7" s="160" t="s">
        <v>4</v>
      </c>
    </row>
    <row r="8" spans="1:7" s="154" customFormat="1" ht="45" customHeight="1">
      <c r="A8" s="150" t="s">
        <v>45</v>
      </c>
      <c r="B8" s="151" t="s">
        <v>74</v>
      </c>
      <c r="C8" s="152" t="s">
        <v>75</v>
      </c>
      <c r="D8" s="152" t="s">
        <v>76</v>
      </c>
      <c r="E8" s="153" t="s">
        <v>77</v>
      </c>
      <c r="F8" s="152" t="s">
        <v>78</v>
      </c>
      <c r="G8" s="152" t="s">
        <v>245</v>
      </c>
    </row>
    <row r="9" spans="1:7" s="149" customFormat="1" ht="15" customHeight="1">
      <c r="A9" s="30" t="s">
        <v>47</v>
      </c>
      <c r="B9" s="97">
        <v>46328</v>
      </c>
      <c r="C9" s="97">
        <v>44608</v>
      </c>
      <c r="D9" s="97">
        <v>-292</v>
      </c>
      <c r="E9" s="97">
        <v>-3128</v>
      </c>
      <c r="F9" s="97">
        <v>-2</v>
      </c>
      <c r="G9" s="97">
        <v>87514</v>
      </c>
    </row>
    <row r="10" spans="1:7" s="149" customFormat="1" ht="15" customHeight="1">
      <c r="A10" s="30" t="s">
        <v>48</v>
      </c>
      <c r="B10" s="97">
        <v>5518</v>
      </c>
      <c r="C10" s="97">
        <v>35829</v>
      </c>
      <c r="D10" s="97">
        <v>-50</v>
      </c>
      <c r="E10" s="97">
        <v>-109</v>
      </c>
      <c r="F10" s="97">
        <v>0</v>
      </c>
      <c r="G10" s="97">
        <v>41188</v>
      </c>
    </row>
    <row r="11" spans="1:7" s="149" customFormat="1" ht="15" customHeight="1">
      <c r="A11" s="30" t="s">
        <v>49</v>
      </c>
      <c r="B11" s="97">
        <v>2823</v>
      </c>
      <c r="C11" s="97">
        <v>2872</v>
      </c>
      <c r="D11" s="97">
        <v>1</v>
      </c>
      <c r="E11" s="97">
        <v>0</v>
      </c>
      <c r="F11" s="97">
        <v>0</v>
      </c>
      <c r="G11" s="97">
        <v>5696</v>
      </c>
    </row>
    <row r="12" spans="1:7" s="149" customFormat="1" ht="15" customHeight="1">
      <c r="A12" s="30" t="s">
        <v>50</v>
      </c>
      <c r="B12" s="97">
        <v>30363</v>
      </c>
      <c r="C12" s="97">
        <v>30058</v>
      </c>
      <c r="D12" s="97">
        <v>4650</v>
      </c>
      <c r="E12" s="97">
        <v>-2515</v>
      </c>
      <c r="F12" s="97">
        <v>0</v>
      </c>
      <c r="G12" s="97">
        <v>62556</v>
      </c>
    </row>
    <row r="13" spans="1:7" s="149" customFormat="1" ht="15" customHeight="1">
      <c r="A13" s="30" t="s">
        <v>51</v>
      </c>
      <c r="B13" s="97">
        <v>190830</v>
      </c>
      <c r="C13" s="97">
        <v>157800</v>
      </c>
      <c r="D13" s="97">
        <v>-21218</v>
      </c>
      <c r="E13" s="97">
        <v>-2</v>
      </c>
      <c r="F13" s="97">
        <v>0</v>
      </c>
      <c r="G13" s="97">
        <v>327410</v>
      </c>
    </row>
    <row r="14" spans="1:7" s="149" customFormat="1" ht="15" customHeight="1">
      <c r="A14" s="30" t="s">
        <v>52</v>
      </c>
      <c r="B14" s="97"/>
      <c r="C14" s="97"/>
      <c r="D14" s="97"/>
      <c r="E14" s="97"/>
      <c r="F14" s="97"/>
      <c r="G14" s="97"/>
    </row>
    <row r="15" spans="1:7" s="149" customFormat="1" ht="9.75" customHeight="1">
      <c r="A15" s="30" t="s">
        <v>53</v>
      </c>
      <c r="B15" s="97">
        <v>2183</v>
      </c>
      <c r="C15" s="97">
        <v>893</v>
      </c>
      <c r="D15" s="97">
        <v>-213</v>
      </c>
      <c r="E15" s="97">
        <v>0</v>
      </c>
      <c r="F15" s="97">
        <v>0</v>
      </c>
      <c r="G15" s="97">
        <v>2863</v>
      </c>
    </row>
    <row r="16" spans="1:7" s="149" customFormat="1" ht="15" customHeight="1">
      <c r="A16" s="30" t="s">
        <v>54</v>
      </c>
      <c r="B16" s="97">
        <v>4309</v>
      </c>
      <c r="C16" s="97">
        <v>5256</v>
      </c>
      <c r="D16" s="97">
        <v>-322</v>
      </c>
      <c r="E16" s="97">
        <v>0</v>
      </c>
      <c r="F16" s="97">
        <v>0</v>
      </c>
      <c r="G16" s="97">
        <v>9243</v>
      </c>
    </row>
    <row r="17" spans="1:7" s="149" customFormat="1" ht="15" customHeight="1">
      <c r="A17" s="35" t="s">
        <v>55</v>
      </c>
      <c r="B17" s="97">
        <v>2502</v>
      </c>
      <c r="C17" s="97">
        <v>2690</v>
      </c>
      <c r="D17" s="97">
        <v>-153</v>
      </c>
      <c r="E17" s="97">
        <v>0</v>
      </c>
      <c r="F17" s="97">
        <v>0</v>
      </c>
      <c r="G17" s="97">
        <v>5039</v>
      </c>
    </row>
    <row r="18" spans="1:7" s="149" customFormat="1" ht="15" customHeight="1">
      <c r="A18" s="30" t="s">
        <v>56</v>
      </c>
      <c r="B18" s="97"/>
      <c r="C18" s="97"/>
      <c r="D18" s="97"/>
      <c r="E18" s="97"/>
      <c r="F18" s="97"/>
      <c r="G18" s="97"/>
    </row>
    <row r="19" spans="1:7" s="149" customFormat="1" ht="9.75" customHeight="1">
      <c r="A19" s="30" t="s">
        <v>57</v>
      </c>
      <c r="B19" s="97">
        <v>69</v>
      </c>
      <c r="C19" s="97">
        <v>176</v>
      </c>
      <c r="D19" s="97">
        <v>-1</v>
      </c>
      <c r="E19" s="97">
        <v>0</v>
      </c>
      <c r="F19" s="97">
        <v>0</v>
      </c>
      <c r="G19" s="97">
        <v>244</v>
      </c>
    </row>
    <row r="20" spans="1:7" s="149" customFormat="1" ht="15" customHeight="1">
      <c r="A20" s="30" t="s">
        <v>58</v>
      </c>
      <c r="B20" s="97">
        <v>6856</v>
      </c>
      <c r="C20" s="97">
        <v>8369</v>
      </c>
      <c r="D20" s="97">
        <v>-664</v>
      </c>
      <c r="E20" s="97">
        <v>-72</v>
      </c>
      <c r="F20" s="97">
        <v>-42</v>
      </c>
      <c r="G20" s="97">
        <v>14447</v>
      </c>
    </row>
    <row r="21" spans="1:7" s="149" customFormat="1" ht="15" customHeight="1">
      <c r="A21" s="30" t="s">
        <v>79</v>
      </c>
      <c r="B21" s="97"/>
      <c r="C21" s="97"/>
      <c r="D21" s="97">
        <v>754</v>
      </c>
      <c r="E21" s="97"/>
      <c r="F21" s="97">
        <v>19830</v>
      </c>
      <c r="G21" s="97">
        <v>20584</v>
      </c>
    </row>
    <row r="22" spans="1:7" ht="4.5" customHeight="1">
      <c r="A22" s="161"/>
      <c r="B22" s="162"/>
      <c r="C22" s="162"/>
      <c r="D22" s="162"/>
      <c r="E22" s="162"/>
      <c r="F22" s="162"/>
      <c r="G22" s="162"/>
    </row>
    <row r="23" spans="1:7" s="154" customFormat="1" ht="19.5" customHeight="1">
      <c r="A23" s="155" t="s">
        <v>59</v>
      </c>
      <c r="B23" s="156">
        <v>291781</v>
      </c>
      <c r="C23" s="156">
        <v>288551</v>
      </c>
      <c r="D23" s="156">
        <v>-17508</v>
      </c>
      <c r="E23" s="156">
        <v>-5826</v>
      </c>
      <c r="F23" s="156">
        <v>19786</v>
      </c>
      <c r="G23" s="156">
        <v>576784</v>
      </c>
    </row>
    <row r="24" spans="1:6" ht="12.75">
      <c r="A24" s="163"/>
      <c r="B24" s="164"/>
      <c r="C24" s="164"/>
      <c r="D24" s="164"/>
      <c r="E24" s="164"/>
      <c r="F24" s="148"/>
    </row>
    <row r="25" spans="1:7" s="149" customFormat="1" ht="45" customHeight="1">
      <c r="A25" s="150" t="s">
        <v>60</v>
      </c>
      <c r="B25" s="151" t="s">
        <v>74</v>
      </c>
      <c r="C25" s="152" t="s">
        <v>75</v>
      </c>
      <c r="D25" s="152" t="s">
        <v>76</v>
      </c>
      <c r="E25" s="153" t="s">
        <v>77</v>
      </c>
      <c r="F25" s="152" t="s">
        <v>78</v>
      </c>
      <c r="G25" s="152" t="s">
        <v>245</v>
      </c>
    </row>
    <row r="26" spans="1:7" s="149" customFormat="1" ht="15" customHeight="1">
      <c r="A26" s="30" t="s">
        <v>61</v>
      </c>
      <c r="B26" s="97">
        <v>39954</v>
      </c>
      <c r="C26" s="97">
        <v>38913</v>
      </c>
      <c r="D26" s="97">
        <v>419</v>
      </c>
      <c r="E26" s="97">
        <v>-2599</v>
      </c>
      <c r="F26" s="97">
        <v>0</v>
      </c>
      <c r="G26" s="97">
        <v>76687</v>
      </c>
    </row>
    <row r="27" spans="1:7" s="149" customFormat="1" ht="15" customHeight="1">
      <c r="A27" s="30" t="s">
        <v>62</v>
      </c>
      <c r="B27" s="97">
        <v>202762</v>
      </c>
      <c r="C27" s="97">
        <v>161407</v>
      </c>
      <c r="D27" s="97">
        <v>-20209</v>
      </c>
      <c r="E27" s="97">
        <v>-61</v>
      </c>
      <c r="F27" s="97">
        <v>0</v>
      </c>
      <c r="G27" s="97">
        <v>343899</v>
      </c>
    </row>
    <row r="28" spans="1:7" s="149" customFormat="1" ht="15" customHeight="1">
      <c r="A28" s="30" t="s">
        <v>63</v>
      </c>
      <c r="B28" s="97">
        <v>15648</v>
      </c>
      <c r="C28" s="97">
        <v>35821</v>
      </c>
      <c r="D28" s="97">
        <v>-72</v>
      </c>
      <c r="E28" s="97">
        <v>-3066</v>
      </c>
      <c r="F28" s="97">
        <v>0</v>
      </c>
      <c r="G28" s="97">
        <v>48331</v>
      </c>
    </row>
    <row r="29" spans="1:7" s="149" customFormat="1" ht="15" customHeight="1">
      <c r="A29" s="30" t="s">
        <v>64</v>
      </c>
      <c r="B29" s="97">
        <v>1474</v>
      </c>
      <c r="C29" s="97">
        <v>969</v>
      </c>
      <c r="D29" s="97">
        <v>113</v>
      </c>
      <c r="E29" s="97">
        <v>0</v>
      </c>
      <c r="F29" s="97">
        <v>0</v>
      </c>
      <c r="G29" s="97">
        <v>2556</v>
      </c>
    </row>
    <row r="30" spans="1:7" s="149" customFormat="1" ht="15" customHeight="1">
      <c r="A30" s="30" t="s">
        <v>65</v>
      </c>
      <c r="B30" s="97"/>
      <c r="C30" s="97"/>
      <c r="D30" s="97"/>
      <c r="E30" s="97"/>
      <c r="F30" s="97"/>
      <c r="G30" s="97"/>
    </row>
    <row r="31" spans="1:7" s="149" customFormat="1" ht="11.25" customHeight="1">
      <c r="A31" s="30" t="s">
        <v>66</v>
      </c>
      <c r="B31" s="97">
        <v>63</v>
      </c>
      <c r="C31" s="97">
        <v>165</v>
      </c>
      <c r="D31" s="97">
        <v>0</v>
      </c>
      <c r="E31" s="97">
        <v>0</v>
      </c>
      <c r="F31" s="97">
        <v>0</v>
      </c>
      <c r="G31" s="97">
        <v>228</v>
      </c>
    </row>
    <row r="32" spans="1:7" s="149" customFormat="1" ht="15" customHeight="1">
      <c r="A32" s="30" t="s">
        <v>67</v>
      </c>
      <c r="B32" s="97">
        <v>9589</v>
      </c>
      <c r="C32" s="97">
        <v>10871</v>
      </c>
      <c r="D32" s="97">
        <v>-859</v>
      </c>
      <c r="E32" s="97">
        <v>-72</v>
      </c>
      <c r="F32" s="97">
        <v>0</v>
      </c>
      <c r="G32" s="97">
        <v>19529</v>
      </c>
    </row>
    <row r="33" spans="1:7" s="149" customFormat="1" ht="15" customHeight="1">
      <c r="A33" s="30" t="s">
        <v>80</v>
      </c>
      <c r="B33" s="97">
        <v>0</v>
      </c>
      <c r="C33" s="97">
        <v>22540</v>
      </c>
      <c r="D33" s="97">
        <v>0</v>
      </c>
      <c r="E33" s="97">
        <v>0</v>
      </c>
      <c r="F33" s="97">
        <v>0</v>
      </c>
      <c r="G33" s="97">
        <v>22540</v>
      </c>
    </row>
    <row r="34" spans="1:7" s="149" customFormat="1" ht="15" customHeight="1">
      <c r="A34" s="35" t="s">
        <v>68</v>
      </c>
      <c r="B34" s="97">
        <v>3273</v>
      </c>
      <c r="C34" s="97">
        <v>3274</v>
      </c>
      <c r="D34" s="97">
        <v>-489</v>
      </c>
      <c r="E34" s="97">
        <v>0</v>
      </c>
      <c r="F34" s="97">
        <v>0</v>
      </c>
      <c r="G34" s="97">
        <v>6058</v>
      </c>
    </row>
    <row r="35" spans="1:7" s="149" customFormat="1" ht="15" customHeight="1">
      <c r="A35" s="30" t="s">
        <v>69</v>
      </c>
      <c r="B35" s="97">
        <v>3613</v>
      </c>
      <c r="C35" s="97">
        <v>5400</v>
      </c>
      <c r="D35" s="97">
        <v>0</v>
      </c>
      <c r="E35" s="97">
        <v>0</v>
      </c>
      <c r="F35" s="97">
        <v>-2367</v>
      </c>
      <c r="G35" s="97">
        <v>6646</v>
      </c>
    </row>
    <row r="36" spans="1:7" s="149" customFormat="1" ht="15" customHeight="1">
      <c r="A36" s="30" t="s">
        <v>70</v>
      </c>
      <c r="B36" s="97">
        <v>10785</v>
      </c>
      <c r="C36" s="97">
        <v>5195</v>
      </c>
      <c r="D36" s="97">
        <v>246</v>
      </c>
      <c r="E36" s="97">
        <v>-28</v>
      </c>
      <c r="F36" s="97">
        <v>-4797</v>
      </c>
      <c r="G36" s="97">
        <v>11401</v>
      </c>
    </row>
    <row r="37" spans="1:7" s="149" customFormat="1" ht="15" customHeight="1">
      <c r="A37" s="30" t="s">
        <v>81</v>
      </c>
      <c r="B37" s="97"/>
      <c r="C37" s="97"/>
      <c r="D37" s="97"/>
      <c r="E37" s="97"/>
      <c r="F37" s="97">
        <v>28945</v>
      </c>
      <c r="G37" s="97">
        <v>28945</v>
      </c>
    </row>
    <row r="38" spans="1:7" s="149" customFormat="1" ht="15" customHeight="1">
      <c r="A38" s="30" t="s">
        <v>71</v>
      </c>
      <c r="B38" s="97">
        <v>1209</v>
      </c>
      <c r="C38" s="97">
        <v>1595</v>
      </c>
      <c r="D38" s="97">
        <v>-1</v>
      </c>
      <c r="E38" s="97">
        <v>0</v>
      </c>
      <c r="F38" s="97">
        <v>-1595</v>
      </c>
      <c r="G38" s="97">
        <v>1208</v>
      </c>
    </row>
    <row r="39" spans="1:7" s="149" customFormat="1" ht="15" customHeight="1">
      <c r="A39" s="30" t="s">
        <v>28</v>
      </c>
      <c r="B39" s="97">
        <v>852</v>
      </c>
      <c r="C39" s="97">
        <v>253</v>
      </c>
      <c r="D39" s="97">
        <v>-120</v>
      </c>
      <c r="E39" s="97">
        <v>0</v>
      </c>
      <c r="F39" s="97">
        <v>0</v>
      </c>
      <c r="G39" s="97">
        <v>985</v>
      </c>
    </row>
    <row r="40" spans="1:7" s="149" customFormat="1" ht="15" customHeight="1">
      <c r="A40" s="30" t="s">
        <v>82</v>
      </c>
      <c r="B40" s="97">
        <v>0</v>
      </c>
      <c r="C40" s="97">
        <v>0</v>
      </c>
      <c r="D40" s="97">
        <v>3715</v>
      </c>
      <c r="E40" s="97">
        <v>0</v>
      </c>
      <c r="F40" s="97">
        <v>0</v>
      </c>
      <c r="G40" s="97">
        <v>3715</v>
      </c>
    </row>
    <row r="41" spans="1:7" s="149" customFormat="1" ht="15" customHeight="1">
      <c r="A41" s="30" t="s">
        <v>72</v>
      </c>
      <c r="B41" s="97">
        <v>2559</v>
      </c>
      <c r="C41" s="97">
        <v>2148</v>
      </c>
      <c r="D41" s="97">
        <v>-251</v>
      </c>
      <c r="E41" s="97">
        <v>0</v>
      </c>
      <c r="F41" s="97">
        <v>-400</v>
      </c>
      <c r="G41" s="97">
        <v>4056</v>
      </c>
    </row>
    <row r="42" spans="1:7" ht="4.5" customHeight="1">
      <c r="A42" s="165"/>
      <c r="B42" s="162"/>
      <c r="C42" s="162"/>
      <c r="D42" s="162"/>
      <c r="E42" s="162"/>
      <c r="F42" s="162"/>
      <c r="G42" s="162"/>
    </row>
    <row r="43" spans="1:7" s="154" customFormat="1" ht="19.5" customHeight="1">
      <c r="A43" s="155" t="s">
        <v>73</v>
      </c>
      <c r="B43" s="156">
        <v>291781</v>
      </c>
      <c r="C43" s="156">
        <v>288551</v>
      </c>
      <c r="D43" s="156">
        <v>-17508</v>
      </c>
      <c r="E43" s="156">
        <v>-5826</v>
      </c>
      <c r="F43" s="156">
        <v>19786</v>
      </c>
      <c r="G43" s="156">
        <v>576784</v>
      </c>
    </row>
  </sheetData>
  <printOptions/>
  <pageMargins left="0.25" right="0.19" top="1" bottom="1"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Foglio16">
    <pageSetUpPr fitToPage="1"/>
  </sheetPr>
  <dimension ref="A2:M40"/>
  <sheetViews>
    <sheetView showGridLines="0" workbookViewId="0" topLeftCell="A1">
      <selection activeCell="A2" sqref="A2"/>
    </sheetView>
  </sheetViews>
  <sheetFormatPr defaultColWidth="9.140625" defaultRowHeight="12.75"/>
  <cols>
    <col min="1" max="1" width="30.7109375" style="34" customWidth="1"/>
    <col min="2" max="2" width="10.7109375" style="34" customWidth="1"/>
    <col min="3" max="5" width="8.7109375" style="34" customWidth="1"/>
    <col min="6" max="6" width="1.7109375" style="57" customWidth="1"/>
    <col min="7" max="10" width="8.7109375" style="34" customWidth="1"/>
    <col min="11" max="11" width="2.421875" style="34" customWidth="1"/>
    <col min="12" max="16384" width="9.140625" style="34" customWidth="1"/>
  </cols>
  <sheetData>
    <row r="2" spans="1:11" s="8" customFormat="1" ht="26.25" customHeight="1">
      <c r="A2" s="532" t="s">
        <v>190</v>
      </c>
      <c r="C2" s="10"/>
      <c r="D2" s="10"/>
      <c r="E2" s="10"/>
      <c r="F2" s="10"/>
      <c r="G2" s="10"/>
      <c r="I2" s="9"/>
      <c r="J2" s="10"/>
      <c r="K2" s="10"/>
    </row>
    <row r="3" spans="4:11" ht="12.75" customHeight="1">
      <c r="D3" s="80"/>
      <c r="E3" s="81"/>
      <c r="F3" s="82"/>
      <c r="G3" s="81"/>
      <c r="H3" s="81"/>
      <c r="I3" s="81"/>
      <c r="J3" s="83"/>
      <c r="K3" s="83"/>
    </row>
    <row r="4" spans="5:11" ht="1.5" customHeight="1">
      <c r="E4" s="100"/>
      <c r="F4" s="101"/>
      <c r="G4" s="100"/>
      <c r="H4" s="100"/>
      <c r="I4" s="100"/>
      <c r="J4" s="100"/>
      <c r="K4" s="100"/>
    </row>
    <row r="5" ht="15">
      <c r="A5" s="389" t="s">
        <v>32</v>
      </c>
    </row>
    <row r="6" spans="2:9" ht="15">
      <c r="B6" s="389"/>
      <c r="C6" s="389"/>
      <c r="D6" s="389"/>
      <c r="E6" s="389"/>
      <c r="F6" s="34"/>
      <c r="I6" s="85"/>
    </row>
    <row r="7" spans="1:11" s="57" customFormat="1" ht="9.75" customHeight="1">
      <c r="A7" s="18"/>
      <c r="B7" s="86"/>
      <c r="C7" s="86"/>
      <c r="D7" s="86"/>
      <c r="E7" s="87"/>
      <c r="F7" s="87"/>
      <c r="G7" s="88"/>
      <c r="H7" s="88"/>
      <c r="I7" s="88"/>
      <c r="J7" s="21" t="s">
        <v>4</v>
      </c>
      <c r="K7" s="21"/>
    </row>
    <row r="8" spans="1:11" s="90" customFormat="1" ht="12" customHeight="1">
      <c r="A8" s="23"/>
      <c r="B8" s="89"/>
      <c r="C8" s="89"/>
      <c r="D8" s="555">
        <v>2006</v>
      </c>
      <c r="E8" s="555"/>
      <c r="F8" s="102"/>
      <c r="G8" s="555" t="s">
        <v>39</v>
      </c>
      <c r="H8" s="556"/>
      <c r="I8" s="556"/>
      <c r="J8" s="556"/>
      <c r="K8" s="56"/>
    </row>
    <row r="9" spans="1:13" s="92" customFormat="1" ht="30" customHeight="1">
      <c r="A9" s="23"/>
      <c r="B9" s="91" t="s">
        <v>33</v>
      </c>
      <c r="C9" s="91" t="s">
        <v>34</v>
      </c>
      <c r="D9" s="91" t="s">
        <v>35</v>
      </c>
      <c r="E9" s="91" t="s">
        <v>40</v>
      </c>
      <c r="F9" s="91"/>
      <c r="G9" s="91" t="s">
        <v>33</v>
      </c>
      <c r="H9" s="91" t="s">
        <v>34</v>
      </c>
      <c r="I9" s="91" t="s">
        <v>36</v>
      </c>
      <c r="J9" s="91" t="s">
        <v>37</v>
      </c>
      <c r="K9" s="56"/>
      <c r="M9" s="93"/>
    </row>
    <row r="10" spans="1:13" s="94" customFormat="1" ht="15" customHeight="1">
      <c r="A10" s="30" t="s">
        <v>7</v>
      </c>
      <c r="B10" s="56">
        <v>1570</v>
      </c>
      <c r="C10" s="56">
        <v>1435</v>
      </c>
      <c r="D10" s="56">
        <v>1413</v>
      </c>
      <c r="E10" s="56">
        <v>1360</v>
      </c>
      <c r="F10" s="56"/>
      <c r="G10" s="56">
        <v>1333</v>
      </c>
      <c r="H10" s="56">
        <v>1349</v>
      </c>
      <c r="I10" s="56">
        <v>1333</v>
      </c>
      <c r="J10" s="56">
        <v>1295</v>
      </c>
      <c r="K10" s="56"/>
      <c r="M10" s="95"/>
    </row>
    <row r="11" spans="1:13" s="94" customFormat="1" ht="15" customHeight="1">
      <c r="A11" s="30" t="s">
        <v>8</v>
      </c>
      <c r="B11" s="56">
        <v>0</v>
      </c>
      <c r="C11" s="56">
        <v>0</v>
      </c>
      <c r="D11" s="56">
        <v>13</v>
      </c>
      <c r="E11" s="56">
        <v>0</v>
      </c>
      <c r="F11" s="56"/>
      <c r="G11" s="56">
        <v>0</v>
      </c>
      <c r="H11" s="56">
        <v>0</v>
      </c>
      <c r="I11" s="56">
        <v>12</v>
      </c>
      <c r="J11" s="56">
        <v>0</v>
      </c>
      <c r="K11" s="56"/>
      <c r="M11" s="95"/>
    </row>
    <row r="12" spans="1:13" s="94" customFormat="1" ht="15" customHeight="1" hidden="1">
      <c r="A12" s="30"/>
      <c r="B12" s="56"/>
      <c r="C12" s="56"/>
      <c r="D12" s="56"/>
      <c r="E12" s="56"/>
      <c r="F12" s="56"/>
      <c r="G12" s="56"/>
      <c r="H12" s="56"/>
      <c r="I12" s="56"/>
      <c r="J12" s="56"/>
      <c r="K12" s="56"/>
      <c r="M12" s="95"/>
    </row>
    <row r="13" spans="1:13" s="94" customFormat="1" ht="15" customHeight="1">
      <c r="A13" s="35" t="s">
        <v>9</v>
      </c>
      <c r="B13" s="56">
        <v>65</v>
      </c>
      <c r="C13" s="56">
        <v>31</v>
      </c>
      <c r="D13" s="56">
        <v>50</v>
      </c>
      <c r="E13" s="56">
        <v>29</v>
      </c>
      <c r="F13" s="56"/>
      <c r="G13" s="56">
        <v>50</v>
      </c>
      <c r="H13" s="56">
        <v>47</v>
      </c>
      <c r="I13" s="56">
        <v>50</v>
      </c>
      <c r="J13" s="56">
        <v>53</v>
      </c>
      <c r="K13" s="56"/>
      <c r="M13" s="95"/>
    </row>
    <row r="14" spans="1:13" s="94" customFormat="1" ht="15" customHeight="1">
      <c r="A14" s="30" t="s">
        <v>10</v>
      </c>
      <c r="B14" s="56">
        <v>861</v>
      </c>
      <c r="C14" s="56">
        <v>863</v>
      </c>
      <c r="D14" s="56">
        <v>895</v>
      </c>
      <c r="E14" s="56">
        <v>950</v>
      </c>
      <c r="F14" s="56"/>
      <c r="G14" s="56">
        <v>848</v>
      </c>
      <c r="H14" s="56">
        <v>818</v>
      </c>
      <c r="I14" s="56">
        <v>881</v>
      </c>
      <c r="J14" s="56">
        <v>883</v>
      </c>
      <c r="K14" s="56"/>
      <c r="M14" s="95"/>
    </row>
    <row r="15" spans="1:13" s="94" customFormat="1" ht="15" customHeight="1">
      <c r="A15" s="30" t="s">
        <v>11</v>
      </c>
      <c r="B15" s="56">
        <v>226</v>
      </c>
      <c r="C15" s="56">
        <v>202</v>
      </c>
      <c r="D15" s="56">
        <v>175</v>
      </c>
      <c r="E15" s="56">
        <v>356</v>
      </c>
      <c r="F15" s="56"/>
      <c r="G15" s="56">
        <v>114</v>
      </c>
      <c r="H15" s="56">
        <v>170</v>
      </c>
      <c r="I15" s="56">
        <v>153</v>
      </c>
      <c r="J15" s="56">
        <v>183</v>
      </c>
      <c r="K15" s="56"/>
      <c r="M15" s="95"/>
    </row>
    <row r="16" spans="1:13" s="94" customFormat="1" ht="15" customHeight="1">
      <c r="A16" s="30" t="s">
        <v>12</v>
      </c>
      <c r="B16" s="56">
        <v>17</v>
      </c>
      <c r="C16" s="56">
        <v>3</v>
      </c>
      <c r="D16" s="56">
        <v>10</v>
      </c>
      <c r="E16" s="56">
        <v>12</v>
      </c>
      <c r="F16" s="56"/>
      <c r="G16" s="56">
        <v>23</v>
      </c>
      <c r="H16" s="56">
        <v>3</v>
      </c>
      <c r="I16" s="56">
        <v>15</v>
      </c>
      <c r="J16" s="56">
        <v>-8</v>
      </c>
      <c r="K16" s="56"/>
      <c r="M16" s="95"/>
    </row>
    <row r="17" spans="1:11" s="96" customFormat="1" ht="15" customHeight="1">
      <c r="A17" s="36" t="s">
        <v>13</v>
      </c>
      <c r="B17" s="58">
        <v>2739</v>
      </c>
      <c r="C17" s="58">
        <v>2534</v>
      </c>
      <c r="D17" s="58">
        <v>2556</v>
      </c>
      <c r="E17" s="58">
        <v>2707</v>
      </c>
      <c r="F17" s="58"/>
      <c r="G17" s="58">
        <v>2368</v>
      </c>
      <c r="H17" s="58">
        <v>2387</v>
      </c>
      <c r="I17" s="58">
        <v>2444</v>
      </c>
      <c r="J17" s="61">
        <v>2406</v>
      </c>
      <c r="K17" s="61"/>
    </row>
    <row r="18" spans="1:13" s="94" customFormat="1" ht="15" customHeight="1">
      <c r="A18" s="41" t="s">
        <v>14</v>
      </c>
      <c r="B18" s="56">
        <v>-822</v>
      </c>
      <c r="C18" s="56">
        <v>-766</v>
      </c>
      <c r="D18" s="56">
        <v>-779</v>
      </c>
      <c r="E18" s="56">
        <v>-771</v>
      </c>
      <c r="F18" s="56"/>
      <c r="G18" s="56">
        <v>-823</v>
      </c>
      <c r="H18" s="56">
        <v>-753</v>
      </c>
      <c r="I18" s="56">
        <v>-745</v>
      </c>
      <c r="J18" s="56">
        <v>-742</v>
      </c>
      <c r="K18" s="56"/>
      <c r="M18" s="95"/>
    </row>
    <row r="19" spans="1:13" s="94" customFormat="1" ht="15" customHeight="1">
      <c r="A19" s="41" t="s">
        <v>15</v>
      </c>
      <c r="B19" s="56">
        <v>-498</v>
      </c>
      <c r="C19" s="56">
        <v>-425</v>
      </c>
      <c r="D19" s="56">
        <v>-441</v>
      </c>
      <c r="E19" s="56">
        <v>-416</v>
      </c>
      <c r="F19" s="56"/>
      <c r="G19" s="56">
        <v>-466</v>
      </c>
      <c r="H19" s="56">
        <v>-409</v>
      </c>
      <c r="I19" s="56">
        <v>-441</v>
      </c>
      <c r="J19" s="56">
        <v>-389</v>
      </c>
      <c r="K19" s="56"/>
      <c r="M19" s="95"/>
    </row>
    <row r="20" spans="1:13" s="94" customFormat="1" ht="15" customHeight="1" hidden="1">
      <c r="A20" s="41"/>
      <c r="B20" s="56"/>
      <c r="C20" s="56"/>
      <c r="D20" s="56"/>
      <c r="E20" s="56"/>
      <c r="F20" s="56"/>
      <c r="G20" s="56"/>
      <c r="H20" s="56"/>
      <c r="I20" s="56"/>
      <c r="J20" s="56"/>
      <c r="K20" s="56"/>
      <c r="M20" s="95"/>
    </row>
    <row r="21" spans="1:13" s="94" customFormat="1" ht="20.25" customHeight="1">
      <c r="A21" s="42" t="s">
        <v>16</v>
      </c>
      <c r="B21" s="56">
        <v>-150</v>
      </c>
      <c r="C21" s="56">
        <v>-128</v>
      </c>
      <c r="D21" s="56">
        <v>-121</v>
      </c>
      <c r="E21" s="56">
        <v>-113</v>
      </c>
      <c r="F21" s="56"/>
      <c r="G21" s="56">
        <v>-151</v>
      </c>
      <c r="H21" s="56">
        <v>-117</v>
      </c>
      <c r="I21" s="56">
        <v>-114</v>
      </c>
      <c r="J21" s="56">
        <v>-106</v>
      </c>
      <c r="K21" s="56"/>
      <c r="M21" s="95"/>
    </row>
    <row r="22" spans="1:11" s="96" customFormat="1" ht="15" customHeight="1">
      <c r="A22" s="36" t="s">
        <v>17</v>
      </c>
      <c r="B22" s="61">
        <v>-1470</v>
      </c>
      <c r="C22" s="61">
        <v>-1319</v>
      </c>
      <c r="D22" s="61">
        <v>-1341</v>
      </c>
      <c r="E22" s="61">
        <v>-1300</v>
      </c>
      <c r="F22" s="61"/>
      <c r="G22" s="61">
        <v>-1440</v>
      </c>
      <c r="H22" s="61">
        <v>-1279</v>
      </c>
      <c r="I22" s="61">
        <v>-1300</v>
      </c>
      <c r="J22" s="61">
        <v>-1237</v>
      </c>
      <c r="K22" s="61"/>
    </row>
    <row r="23" spans="1:11" s="96" customFormat="1" ht="15" customHeight="1">
      <c r="A23" s="44" t="s">
        <v>18</v>
      </c>
      <c r="B23" s="58">
        <v>1269</v>
      </c>
      <c r="C23" s="58">
        <v>1215</v>
      </c>
      <c r="D23" s="58">
        <v>1215</v>
      </c>
      <c r="E23" s="58">
        <v>1407</v>
      </c>
      <c r="F23" s="58"/>
      <c r="G23" s="58">
        <v>928</v>
      </c>
      <c r="H23" s="58">
        <v>1108</v>
      </c>
      <c r="I23" s="58">
        <v>1144</v>
      </c>
      <c r="J23" s="61">
        <v>1169</v>
      </c>
      <c r="K23" s="61"/>
    </row>
    <row r="24" spans="1:11" s="104" customFormat="1" ht="15" customHeight="1">
      <c r="A24" s="63" t="s">
        <v>19</v>
      </c>
      <c r="B24" s="103">
        <v>0</v>
      </c>
      <c r="C24" s="103">
        <v>0</v>
      </c>
      <c r="D24" s="103">
        <v>0</v>
      </c>
      <c r="E24" s="103">
        <v>0</v>
      </c>
      <c r="F24" s="103"/>
      <c r="G24" s="56">
        <v>-6</v>
      </c>
      <c r="H24" s="103">
        <v>0</v>
      </c>
      <c r="I24" s="103">
        <v>0</v>
      </c>
      <c r="J24" s="103">
        <v>0</v>
      </c>
      <c r="K24" s="103"/>
    </row>
    <row r="25" spans="1:13" s="94" customFormat="1" ht="15" customHeight="1">
      <c r="A25" s="41" t="s">
        <v>20</v>
      </c>
      <c r="B25" s="56">
        <v>-108</v>
      </c>
      <c r="C25" s="56">
        <v>-17</v>
      </c>
      <c r="D25" s="56">
        <v>-18</v>
      </c>
      <c r="E25" s="56">
        <v>-38</v>
      </c>
      <c r="F25" s="56"/>
      <c r="G25" s="56">
        <v>-192</v>
      </c>
      <c r="H25" s="56">
        <v>-45</v>
      </c>
      <c r="I25" s="56">
        <v>-112</v>
      </c>
      <c r="J25" s="56">
        <v>-44</v>
      </c>
      <c r="K25" s="56"/>
      <c r="M25" s="95"/>
    </row>
    <row r="26" spans="1:13" s="94" customFormat="1" ht="15" customHeight="1">
      <c r="A26" s="30" t="s">
        <v>21</v>
      </c>
      <c r="B26" s="56">
        <v>-318</v>
      </c>
      <c r="C26" s="56">
        <v>-173</v>
      </c>
      <c r="D26" s="56">
        <v>-165</v>
      </c>
      <c r="E26" s="56">
        <v>-207</v>
      </c>
      <c r="F26" s="56"/>
      <c r="G26" s="56">
        <v>-263</v>
      </c>
      <c r="H26" s="56">
        <v>-165</v>
      </c>
      <c r="I26" s="56">
        <v>-123</v>
      </c>
      <c r="J26" s="56">
        <v>-189</v>
      </c>
      <c r="K26" s="56"/>
      <c r="M26" s="95"/>
    </row>
    <row r="27" spans="1:13" s="94" customFormat="1" ht="15" customHeight="1">
      <c r="A27" s="30" t="s">
        <v>22</v>
      </c>
      <c r="B27" s="56">
        <v>4</v>
      </c>
      <c r="C27" s="56">
        <v>-4</v>
      </c>
      <c r="D27" s="56">
        <v>-4</v>
      </c>
      <c r="E27" s="56">
        <v>3</v>
      </c>
      <c r="F27" s="56"/>
      <c r="G27" s="56">
        <v>-18</v>
      </c>
      <c r="H27" s="56">
        <v>1</v>
      </c>
      <c r="I27" s="56">
        <v>-8</v>
      </c>
      <c r="J27" s="56">
        <v>4</v>
      </c>
      <c r="K27" s="56"/>
      <c r="M27" s="95"/>
    </row>
    <row r="28" spans="1:11" s="94" customFormat="1" ht="15" customHeight="1">
      <c r="A28" s="41" t="s">
        <v>38</v>
      </c>
      <c r="B28" s="56"/>
      <c r="C28" s="56"/>
      <c r="D28" s="56"/>
      <c r="E28" s="56"/>
      <c r="F28" s="56"/>
      <c r="G28" s="56"/>
      <c r="H28" s="56"/>
      <c r="I28" s="56"/>
      <c r="J28" s="97"/>
      <c r="K28" s="97"/>
    </row>
    <row r="29" spans="1:13" s="94" customFormat="1" ht="10.5" customHeight="1">
      <c r="A29" s="41" t="s">
        <v>24</v>
      </c>
      <c r="B29" s="56">
        <v>63</v>
      </c>
      <c r="C29" s="56">
        <v>1</v>
      </c>
      <c r="D29" s="56">
        <v>50</v>
      </c>
      <c r="E29" s="56">
        <v>0</v>
      </c>
      <c r="F29" s="56"/>
      <c r="G29" s="56">
        <v>709</v>
      </c>
      <c r="H29" s="56">
        <v>41</v>
      </c>
      <c r="I29" s="56">
        <v>22</v>
      </c>
      <c r="J29" s="56">
        <v>61</v>
      </c>
      <c r="K29" s="56"/>
      <c r="M29" s="95"/>
    </row>
    <row r="30" spans="1:11" s="96" customFormat="1" ht="21" customHeight="1">
      <c r="A30" s="528" t="s">
        <v>25</v>
      </c>
      <c r="B30" s="58">
        <v>910</v>
      </c>
      <c r="C30" s="58">
        <v>1022</v>
      </c>
      <c r="D30" s="58">
        <v>1078</v>
      </c>
      <c r="E30" s="58">
        <v>1165</v>
      </c>
      <c r="F30" s="58"/>
      <c r="G30" s="58">
        <v>1158</v>
      </c>
      <c r="H30" s="58">
        <v>940</v>
      </c>
      <c r="I30" s="58">
        <v>923</v>
      </c>
      <c r="J30" s="58">
        <v>1001</v>
      </c>
      <c r="K30" s="58"/>
    </row>
    <row r="31" spans="1:11" s="94" customFormat="1" ht="15" customHeight="1">
      <c r="A31" s="41" t="s">
        <v>26</v>
      </c>
      <c r="B31" s="56">
        <v>-278</v>
      </c>
      <c r="C31" s="56">
        <v>-319</v>
      </c>
      <c r="D31" s="56">
        <v>-346</v>
      </c>
      <c r="E31" s="56">
        <v>-404</v>
      </c>
      <c r="F31" s="56"/>
      <c r="G31" s="56">
        <v>-45</v>
      </c>
      <c r="H31" s="56">
        <v>-318</v>
      </c>
      <c r="I31" s="56">
        <v>-306</v>
      </c>
      <c r="J31" s="56">
        <v>-348</v>
      </c>
      <c r="K31" s="56"/>
    </row>
    <row r="32" spans="1:11" s="94" customFormat="1" ht="15" customHeight="1">
      <c r="A32" s="529" t="s">
        <v>98</v>
      </c>
      <c r="B32" s="56">
        <v>-242</v>
      </c>
      <c r="C32" s="56">
        <v>0</v>
      </c>
      <c r="D32" s="56">
        <v>0</v>
      </c>
      <c r="E32" s="56">
        <v>0</v>
      </c>
      <c r="F32" s="56"/>
      <c r="G32" s="56">
        <v>0</v>
      </c>
      <c r="H32" s="56">
        <v>0</v>
      </c>
      <c r="I32" s="56">
        <v>0</v>
      </c>
      <c r="J32" s="56">
        <v>0</v>
      </c>
      <c r="K32" s="56"/>
    </row>
    <row r="33" spans="1:11" s="94" customFormat="1" ht="15" customHeight="1" hidden="1">
      <c r="A33" s="63"/>
      <c r="B33" s="56"/>
      <c r="C33" s="56"/>
      <c r="D33" s="56"/>
      <c r="E33" s="56"/>
      <c r="F33" s="56"/>
      <c r="G33" s="56"/>
      <c r="H33" s="56"/>
      <c r="I33" s="56"/>
      <c r="J33" s="56"/>
      <c r="K33" s="56"/>
    </row>
    <row r="34" spans="1:11" s="94" customFormat="1" ht="15" customHeight="1">
      <c r="A34" s="41" t="s">
        <v>27</v>
      </c>
      <c r="B34" s="56">
        <v>19</v>
      </c>
      <c r="C34" s="56">
        <v>23</v>
      </c>
      <c r="D34" s="56">
        <v>22</v>
      </c>
      <c r="E34" s="56">
        <v>19</v>
      </c>
      <c r="F34" s="56"/>
      <c r="G34" s="56">
        <v>94</v>
      </c>
      <c r="H34" s="56">
        <v>56</v>
      </c>
      <c r="I34" s="56">
        <v>-1</v>
      </c>
      <c r="J34" s="56">
        <v>5</v>
      </c>
      <c r="K34" s="56"/>
    </row>
    <row r="35" spans="1:11" s="94" customFormat="1" ht="15" customHeight="1">
      <c r="A35" s="41" t="s">
        <v>28</v>
      </c>
      <c r="B35" s="56">
        <v>-23</v>
      </c>
      <c r="C35" s="56">
        <v>-29</v>
      </c>
      <c r="D35" s="56">
        <v>-29</v>
      </c>
      <c r="E35" s="56">
        <v>-29</v>
      </c>
      <c r="F35" s="56"/>
      <c r="G35" s="56">
        <v>-27</v>
      </c>
      <c r="H35" s="56">
        <v>-33</v>
      </c>
      <c r="I35" s="56">
        <v>-36</v>
      </c>
      <c r="J35" s="56">
        <v>-38</v>
      </c>
      <c r="K35" s="56"/>
    </row>
    <row r="36" spans="1:11" s="57" customFormat="1" ht="4.5" customHeight="1">
      <c r="A36" s="41"/>
      <c r="B36" s="56"/>
      <c r="C36" s="56"/>
      <c r="D36" s="56"/>
      <c r="E36" s="56"/>
      <c r="F36" s="101"/>
      <c r="G36" s="56"/>
      <c r="H36" s="56"/>
      <c r="I36" s="56"/>
      <c r="J36" s="97"/>
      <c r="K36" s="97"/>
    </row>
    <row r="37" spans="1:11" s="107" customFormat="1" ht="15" customHeight="1">
      <c r="A37" s="46" t="s">
        <v>29</v>
      </c>
      <c r="B37" s="98">
        <v>386</v>
      </c>
      <c r="C37" s="98">
        <v>697</v>
      </c>
      <c r="D37" s="98">
        <v>725</v>
      </c>
      <c r="E37" s="98">
        <v>751</v>
      </c>
      <c r="F37" s="105"/>
      <c r="G37" s="98">
        <v>1180</v>
      </c>
      <c r="H37" s="98">
        <v>645</v>
      </c>
      <c r="I37" s="98">
        <v>580</v>
      </c>
      <c r="J37" s="106">
        <v>620</v>
      </c>
      <c r="K37" s="99"/>
    </row>
    <row r="38" spans="1:11" ht="15.75" customHeight="1">
      <c r="A38" s="552" t="s">
        <v>41</v>
      </c>
      <c r="B38" s="554"/>
      <c r="C38" s="554"/>
      <c r="D38" s="554"/>
      <c r="E38" s="554"/>
      <c r="F38" s="554"/>
      <c r="G38" s="554"/>
      <c r="H38" s="99"/>
      <c r="I38" s="99"/>
      <c r="J38" s="99"/>
      <c r="K38" s="99"/>
    </row>
    <row r="39" spans="5:11" ht="1.5" customHeight="1">
      <c r="E39" s="100"/>
      <c r="F39" s="101"/>
      <c r="G39" s="100"/>
      <c r="H39" s="100"/>
      <c r="I39" s="100"/>
      <c r="J39" s="100"/>
      <c r="K39" s="100"/>
    </row>
    <row r="40" spans="1:13" s="94" customFormat="1" ht="15" customHeight="1">
      <c r="A40" s="35"/>
      <c r="B40" s="77"/>
      <c r="C40" s="77"/>
      <c r="D40" s="77"/>
      <c r="E40" s="77"/>
      <c r="F40" s="77"/>
      <c r="G40" s="77"/>
      <c r="H40" s="77"/>
      <c r="I40" s="77"/>
      <c r="J40" s="108"/>
      <c r="K40" s="108"/>
      <c r="M40" s="95"/>
    </row>
  </sheetData>
  <mergeCells count="3">
    <mergeCell ref="A38:G38"/>
    <mergeCell ref="D8:E8"/>
    <mergeCell ref="G8:J8"/>
  </mergeCells>
  <printOptions/>
  <pageMargins left="0.75" right="0.75" top="1" bottom="1"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codeName="Foglio27">
    <pageSetUpPr fitToPage="1"/>
  </sheetPr>
  <dimension ref="A2:J43"/>
  <sheetViews>
    <sheetView showGridLines="0" workbookViewId="0" topLeftCell="A1">
      <selection activeCell="A1" sqref="A1"/>
    </sheetView>
  </sheetViews>
  <sheetFormatPr defaultColWidth="9.140625" defaultRowHeight="12.75"/>
  <cols>
    <col min="1" max="1" width="36.421875" style="34" customWidth="1"/>
    <col min="2" max="3" width="9.7109375" style="34" customWidth="1"/>
    <col min="4" max="4" width="1.7109375" style="34" customWidth="1"/>
    <col min="5" max="5" width="9.7109375" style="34" customWidth="1"/>
    <col min="6" max="6" width="6.7109375" style="99" customWidth="1"/>
    <col min="7" max="7" width="0.2890625" style="110" customWidth="1"/>
    <col min="8" max="9" width="9.7109375" style="34" customWidth="1"/>
    <col min="10" max="10" width="6.7109375" style="99" customWidth="1"/>
    <col min="11" max="16384" width="9.140625" style="34" customWidth="1"/>
  </cols>
  <sheetData>
    <row r="2" spans="1:10" s="8" customFormat="1" ht="25.5" customHeight="1">
      <c r="A2" s="532" t="s">
        <v>190</v>
      </c>
      <c r="C2" s="10"/>
      <c r="D2" s="10"/>
      <c r="E2" s="10"/>
      <c r="F2" s="11"/>
      <c r="G2" s="12"/>
      <c r="H2" s="10"/>
      <c r="I2" s="10"/>
      <c r="J2" s="11"/>
    </row>
    <row r="3" spans="1:8" ht="12.75">
      <c r="A3" s="84"/>
      <c r="C3" s="109"/>
      <c r="H3" s="109"/>
    </row>
    <row r="4" spans="1:10" s="94" customFormat="1" ht="1.5" customHeight="1">
      <c r="A4" s="129"/>
      <c r="B4" s="129"/>
      <c r="C4" s="129"/>
      <c r="D4" s="129"/>
      <c r="E4" s="129"/>
      <c r="F4" s="130"/>
      <c r="G4" s="131"/>
      <c r="H4" s="129"/>
      <c r="I4" s="129"/>
      <c r="J4" s="130"/>
    </row>
    <row r="5" spans="1:10" ht="15">
      <c r="A5" s="549" t="s">
        <v>44</v>
      </c>
      <c r="B5" s="549"/>
      <c r="C5" s="549"/>
      <c r="D5" s="111"/>
      <c r="E5" s="111"/>
      <c r="F5" s="112"/>
      <c r="G5" s="113"/>
      <c r="H5" s="111"/>
      <c r="I5" s="111"/>
      <c r="J5" s="112"/>
    </row>
    <row r="6" spans="1:10" ht="18.75" customHeight="1">
      <c r="A6" s="132"/>
      <c r="B6" s="114"/>
      <c r="C6" s="57"/>
      <c r="D6" s="57"/>
      <c r="E6" s="57"/>
      <c r="F6" s="112"/>
      <c r="G6" s="113"/>
      <c r="H6" s="57"/>
      <c r="I6" s="57"/>
      <c r="J6" s="112"/>
    </row>
    <row r="7" spans="1:10" ht="9.75" customHeight="1">
      <c r="A7" s="115"/>
      <c r="B7" s="116"/>
      <c r="C7" s="95"/>
      <c r="D7" s="95"/>
      <c r="G7" s="117"/>
      <c r="J7" s="21" t="s">
        <v>4</v>
      </c>
    </row>
    <row r="8" spans="1:10" ht="12.75">
      <c r="A8" s="553" t="s">
        <v>45</v>
      </c>
      <c r="B8" s="118" t="s">
        <v>42</v>
      </c>
      <c r="C8" s="118" t="s">
        <v>43</v>
      </c>
      <c r="D8" s="118"/>
      <c r="E8" s="557" t="s">
        <v>46</v>
      </c>
      <c r="F8" s="557"/>
      <c r="G8" s="119"/>
      <c r="H8" s="118" t="s">
        <v>43</v>
      </c>
      <c r="I8" s="557" t="s">
        <v>46</v>
      </c>
      <c r="J8" s="557"/>
    </row>
    <row r="9" spans="1:10" ht="12" customHeight="1">
      <c r="A9" s="558"/>
      <c r="B9" s="120"/>
      <c r="C9" s="27" t="s">
        <v>30</v>
      </c>
      <c r="D9" s="133"/>
      <c r="E9" s="134" t="s">
        <v>6</v>
      </c>
      <c r="F9" s="135" t="s">
        <v>2</v>
      </c>
      <c r="G9" s="136"/>
      <c r="H9" s="133"/>
      <c r="I9" s="134" t="s">
        <v>6</v>
      </c>
      <c r="J9" s="135" t="s">
        <v>2</v>
      </c>
    </row>
    <row r="10" spans="1:10" s="138" customFormat="1" ht="12" customHeight="1">
      <c r="A10" s="30" t="s">
        <v>47</v>
      </c>
      <c r="B10" s="103">
        <v>46328</v>
      </c>
      <c r="C10" s="103">
        <v>51067</v>
      </c>
      <c r="D10" s="103"/>
      <c r="E10" s="103">
        <v>-4739</v>
      </c>
      <c r="F10" s="137">
        <v>-9.279965535473005</v>
      </c>
      <c r="G10" s="103"/>
      <c r="H10" s="103">
        <v>51067</v>
      </c>
      <c r="I10" s="103">
        <v>-4739</v>
      </c>
      <c r="J10" s="137">
        <v>-9.279965535473005</v>
      </c>
    </row>
    <row r="11" spans="1:10" s="138" customFormat="1" ht="12" customHeight="1">
      <c r="A11" s="30" t="s">
        <v>48</v>
      </c>
      <c r="B11" s="103">
        <v>5518</v>
      </c>
      <c r="C11" s="103">
        <v>4380</v>
      </c>
      <c r="D11" s="103"/>
      <c r="E11" s="103">
        <v>1138</v>
      </c>
      <c r="F11" s="137">
        <v>25.98173515981735</v>
      </c>
      <c r="G11" s="103"/>
      <c r="H11" s="103">
        <v>4379</v>
      </c>
      <c r="I11" s="103">
        <v>1139</v>
      </c>
      <c r="J11" s="137">
        <v>26.010504681434117</v>
      </c>
    </row>
    <row r="12" spans="1:10" s="138" customFormat="1" ht="12" customHeight="1">
      <c r="A12" s="30" t="s">
        <v>49</v>
      </c>
      <c r="B12" s="103">
        <v>2823</v>
      </c>
      <c r="C12" s="103">
        <v>2810</v>
      </c>
      <c r="D12" s="103"/>
      <c r="E12" s="103">
        <v>13</v>
      </c>
      <c r="F12" s="137">
        <v>0.4626334519572954</v>
      </c>
      <c r="G12" s="103"/>
      <c r="H12" s="103">
        <v>2810</v>
      </c>
      <c r="I12" s="103">
        <v>13</v>
      </c>
      <c r="J12" s="137">
        <v>0.4626334519572954</v>
      </c>
    </row>
    <row r="13" spans="1:10" s="138" customFormat="1" ht="12" customHeight="1">
      <c r="A13" s="30" t="s">
        <v>50</v>
      </c>
      <c r="B13" s="103">
        <v>30363</v>
      </c>
      <c r="C13" s="103">
        <v>27184</v>
      </c>
      <c r="D13" s="103"/>
      <c r="E13" s="103">
        <v>3179</v>
      </c>
      <c r="F13" s="137">
        <v>11.69437904649794</v>
      </c>
      <c r="G13" s="103"/>
      <c r="H13" s="103">
        <v>27111</v>
      </c>
      <c r="I13" s="103">
        <v>3252</v>
      </c>
      <c r="J13" s="137">
        <v>11.995131127586589</v>
      </c>
    </row>
    <row r="14" spans="1:10" s="138" customFormat="1" ht="12" customHeight="1">
      <c r="A14" s="30" t="s">
        <v>51</v>
      </c>
      <c r="B14" s="103">
        <v>190830</v>
      </c>
      <c r="C14" s="103">
        <v>168767</v>
      </c>
      <c r="D14" s="103"/>
      <c r="E14" s="103">
        <v>22063</v>
      </c>
      <c r="F14" s="137">
        <v>13.073053381288997</v>
      </c>
      <c r="G14" s="103"/>
      <c r="H14" s="103">
        <v>169478</v>
      </c>
      <c r="I14" s="103">
        <v>21352</v>
      </c>
      <c r="J14" s="137">
        <v>12.598685375092932</v>
      </c>
    </row>
    <row r="15" spans="1:10" s="138" customFormat="1" ht="12" customHeight="1">
      <c r="A15" s="30" t="s">
        <v>52</v>
      </c>
      <c r="B15" s="139"/>
      <c r="C15" s="139"/>
      <c r="D15" s="139"/>
      <c r="E15" s="139"/>
      <c r="F15" s="140"/>
      <c r="G15" s="139"/>
      <c r="H15" s="139"/>
      <c r="I15" s="139"/>
      <c r="J15" s="140"/>
    </row>
    <row r="16" spans="1:10" s="138" customFormat="1" ht="9" customHeight="1">
      <c r="A16" s="30" t="s">
        <v>53</v>
      </c>
      <c r="B16" s="103">
        <v>2183</v>
      </c>
      <c r="C16" s="103">
        <v>2099</v>
      </c>
      <c r="D16" s="103"/>
      <c r="E16" s="103">
        <v>84</v>
      </c>
      <c r="F16" s="137">
        <v>4.001905669366365</v>
      </c>
      <c r="G16" s="103"/>
      <c r="H16" s="103">
        <v>2091</v>
      </c>
      <c r="I16" s="103">
        <v>92</v>
      </c>
      <c r="J16" s="137">
        <v>4.399808703969392</v>
      </c>
    </row>
    <row r="17" spans="1:10" s="138" customFormat="1" ht="12" customHeight="1">
      <c r="A17" s="30" t="s">
        <v>54</v>
      </c>
      <c r="B17" s="103">
        <v>4309</v>
      </c>
      <c r="C17" s="103">
        <v>4279</v>
      </c>
      <c r="D17" s="103"/>
      <c r="E17" s="103">
        <v>30</v>
      </c>
      <c r="F17" s="137">
        <v>0.7010983874737088</v>
      </c>
      <c r="G17" s="103"/>
      <c r="H17" s="103">
        <v>4280</v>
      </c>
      <c r="I17" s="103">
        <v>29</v>
      </c>
      <c r="J17" s="137">
        <v>0.677570093457944</v>
      </c>
    </row>
    <row r="18" spans="1:10" s="138" customFormat="1" ht="12" customHeight="1">
      <c r="A18" s="30" t="s">
        <v>55</v>
      </c>
      <c r="B18" s="103">
        <v>2502</v>
      </c>
      <c r="C18" s="103">
        <v>3055</v>
      </c>
      <c r="D18" s="103"/>
      <c r="E18" s="103">
        <v>-553</v>
      </c>
      <c r="F18" s="137">
        <v>-18.101472995090017</v>
      </c>
      <c r="G18" s="103"/>
      <c r="H18" s="103">
        <v>3096</v>
      </c>
      <c r="I18" s="103">
        <v>-594</v>
      </c>
      <c r="J18" s="137">
        <v>-19.186046511627907</v>
      </c>
    </row>
    <row r="19" spans="1:10" s="138" customFormat="1" ht="12" customHeight="1">
      <c r="A19" s="30" t="s">
        <v>56</v>
      </c>
      <c r="B19" s="103"/>
      <c r="C19" s="103"/>
      <c r="D19" s="103"/>
      <c r="E19" s="103"/>
      <c r="F19" s="137" t="s">
        <v>102</v>
      </c>
      <c r="G19" s="103"/>
      <c r="H19" s="103"/>
      <c r="I19" s="103"/>
      <c r="J19" s="137" t="s">
        <v>102</v>
      </c>
    </row>
    <row r="20" spans="1:10" s="138" customFormat="1" ht="9" customHeight="1">
      <c r="A20" s="30" t="s">
        <v>57</v>
      </c>
      <c r="B20" s="103">
        <v>69</v>
      </c>
      <c r="C20" s="103">
        <v>3739</v>
      </c>
      <c r="D20" s="103"/>
      <c r="E20" s="103">
        <v>-3670</v>
      </c>
      <c r="F20" s="137">
        <v>-98.1545867879112</v>
      </c>
      <c r="G20" s="103"/>
      <c r="H20" s="103">
        <v>2869</v>
      </c>
      <c r="I20" s="103">
        <v>-2800</v>
      </c>
      <c r="J20" s="137">
        <v>-97.59498082955734</v>
      </c>
    </row>
    <row r="21" spans="1:10" s="138" customFormat="1" ht="12.75">
      <c r="A21" s="30" t="s">
        <v>58</v>
      </c>
      <c r="B21" s="103">
        <v>6856</v>
      </c>
      <c r="C21" s="103">
        <v>6380</v>
      </c>
      <c r="D21" s="103"/>
      <c r="E21" s="103">
        <v>476</v>
      </c>
      <c r="F21" s="137">
        <v>7.460815047021944</v>
      </c>
      <c r="G21" s="103"/>
      <c r="H21" s="103">
        <v>6354</v>
      </c>
      <c r="I21" s="103">
        <v>502</v>
      </c>
      <c r="J21" s="137">
        <v>7.9005350960025185</v>
      </c>
    </row>
    <row r="22" spans="1:10" ht="4.5" customHeight="1">
      <c r="A22" s="78"/>
      <c r="B22" s="123"/>
      <c r="C22" s="97"/>
      <c r="D22" s="97"/>
      <c r="E22" s="97"/>
      <c r="F22" s="121"/>
      <c r="G22" s="97"/>
      <c r="H22" s="97"/>
      <c r="I22" s="97"/>
      <c r="J22" s="121"/>
    </row>
    <row r="23" spans="1:10" ht="12.75">
      <c r="A23" s="46" t="s">
        <v>59</v>
      </c>
      <c r="B23" s="124">
        <v>291781</v>
      </c>
      <c r="C23" s="124">
        <v>273760</v>
      </c>
      <c r="D23" s="124"/>
      <c r="E23" s="124">
        <v>18021</v>
      </c>
      <c r="F23" s="125">
        <v>6.582773232028054</v>
      </c>
      <c r="G23" s="141"/>
      <c r="H23" s="124">
        <v>273535</v>
      </c>
      <c r="I23" s="124">
        <v>18246</v>
      </c>
      <c r="J23" s="125">
        <v>6.670444367265615</v>
      </c>
    </row>
    <row r="24" spans="1:10" ht="12.75">
      <c r="A24" s="127"/>
      <c r="B24" s="128"/>
      <c r="C24" s="57"/>
      <c r="D24" s="57"/>
      <c r="E24" s="57"/>
      <c r="F24" s="112"/>
      <c r="G24" s="113"/>
      <c r="H24" s="57"/>
      <c r="I24" s="57"/>
      <c r="J24" s="112"/>
    </row>
    <row r="25" spans="1:10" ht="12.75">
      <c r="A25" s="553" t="s">
        <v>60</v>
      </c>
      <c r="B25" s="118" t="s">
        <v>42</v>
      </c>
      <c r="C25" s="118" t="s">
        <v>43</v>
      </c>
      <c r="D25" s="118"/>
      <c r="E25" s="557" t="s">
        <v>46</v>
      </c>
      <c r="F25" s="557"/>
      <c r="G25" s="119"/>
      <c r="H25" s="118" t="s">
        <v>43</v>
      </c>
      <c r="I25" s="557" t="s">
        <v>46</v>
      </c>
      <c r="J25" s="557"/>
    </row>
    <row r="26" spans="1:10" ht="12" customHeight="1">
      <c r="A26" s="558"/>
      <c r="B26" s="120"/>
      <c r="C26" s="27" t="s">
        <v>30</v>
      </c>
      <c r="D26" s="133"/>
      <c r="E26" s="134" t="s">
        <v>6</v>
      </c>
      <c r="F26" s="135" t="s">
        <v>2</v>
      </c>
      <c r="G26" s="136"/>
      <c r="H26" s="133"/>
      <c r="I26" s="134" t="s">
        <v>6</v>
      </c>
      <c r="J26" s="135" t="s">
        <v>2</v>
      </c>
    </row>
    <row r="27" spans="1:10" s="138" customFormat="1" ht="12" customHeight="1">
      <c r="A27" s="142" t="s">
        <v>61</v>
      </c>
      <c r="B27" s="103">
        <v>39954</v>
      </c>
      <c r="C27" s="103">
        <v>31760</v>
      </c>
      <c r="D27" s="103"/>
      <c r="E27" s="103">
        <v>8194</v>
      </c>
      <c r="F27" s="137">
        <v>25.799748110831235</v>
      </c>
      <c r="G27" s="143"/>
      <c r="H27" s="103">
        <v>31771</v>
      </c>
      <c r="I27" s="103">
        <v>8183</v>
      </c>
      <c r="J27" s="137">
        <v>25.756192754398665</v>
      </c>
    </row>
    <row r="28" spans="1:10" s="138" customFormat="1" ht="12" customHeight="1">
      <c r="A28" s="45" t="s">
        <v>62</v>
      </c>
      <c r="B28" s="103">
        <v>202762</v>
      </c>
      <c r="C28" s="103">
        <v>187207</v>
      </c>
      <c r="D28" s="103"/>
      <c r="E28" s="103">
        <v>15555</v>
      </c>
      <c r="F28" s="137">
        <v>8.308984172600384</v>
      </c>
      <c r="G28" s="143"/>
      <c r="H28" s="103">
        <v>187590</v>
      </c>
      <c r="I28" s="103">
        <v>15172</v>
      </c>
      <c r="J28" s="137">
        <v>8.087851164774241</v>
      </c>
    </row>
    <row r="29" spans="1:10" s="138" customFormat="1" ht="12" customHeight="1">
      <c r="A29" s="45" t="s">
        <v>63</v>
      </c>
      <c r="B29" s="103">
        <v>15648</v>
      </c>
      <c r="C29" s="103">
        <v>21249</v>
      </c>
      <c r="D29" s="103"/>
      <c r="E29" s="103">
        <v>-5601</v>
      </c>
      <c r="F29" s="137">
        <v>-26.358887477057745</v>
      </c>
      <c r="G29" s="143"/>
      <c r="H29" s="103">
        <v>21249</v>
      </c>
      <c r="I29" s="103">
        <v>-5601</v>
      </c>
      <c r="J29" s="137">
        <v>-26.358887477057745</v>
      </c>
    </row>
    <row r="30" spans="1:10" s="138" customFormat="1" ht="12" customHeight="1">
      <c r="A30" s="45" t="s">
        <v>64</v>
      </c>
      <c r="B30" s="103">
        <v>1474</v>
      </c>
      <c r="C30" s="103">
        <v>1057</v>
      </c>
      <c r="D30" s="103"/>
      <c r="E30" s="103">
        <v>417</v>
      </c>
      <c r="F30" s="137">
        <v>39.45127719962157</v>
      </c>
      <c r="G30" s="143"/>
      <c r="H30" s="103">
        <v>1091</v>
      </c>
      <c r="I30" s="103">
        <v>383</v>
      </c>
      <c r="J30" s="137">
        <v>35.105407882676445</v>
      </c>
    </row>
    <row r="31" spans="1:10" s="138" customFormat="1" ht="12" customHeight="1">
      <c r="A31" s="45" t="s">
        <v>65</v>
      </c>
      <c r="B31" s="103"/>
      <c r="C31" s="103"/>
      <c r="D31" s="103"/>
      <c r="E31" s="103"/>
      <c r="F31" s="137"/>
      <c r="G31" s="143"/>
      <c r="H31" s="103"/>
      <c r="I31" s="103"/>
      <c r="J31" s="137"/>
    </row>
    <row r="32" spans="1:10" s="138" customFormat="1" ht="9" customHeight="1">
      <c r="A32" s="45" t="s">
        <v>66</v>
      </c>
      <c r="B32" s="103">
        <v>63</v>
      </c>
      <c r="C32" s="103">
        <v>3716</v>
      </c>
      <c r="D32" s="103"/>
      <c r="E32" s="103">
        <v>-3653</v>
      </c>
      <c r="F32" s="137">
        <v>-98.30462863293864</v>
      </c>
      <c r="G32" s="143"/>
      <c r="H32" s="103">
        <v>2963</v>
      </c>
      <c r="I32" s="103">
        <v>-2900</v>
      </c>
      <c r="J32" s="137">
        <v>-97.87377657779278</v>
      </c>
    </row>
    <row r="33" spans="1:10" s="138" customFormat="1" ht="12" customHeight="1">
      <c r="A33" s="45" t="s">
        <v>67</v>
      </c>
      <c r="B33" s="103">
        <v>9589</v>
      </c>
      <c r="C33" s="103">
        <v>8427</v>
      </c>
      <c r="D33" s="103"/>
      <c r="E33" s="103">
        <v>1162</v>
      </c>
      <c r="F33" s="137">
        <v>13.789011510620623</v>
      </c>
      <c r="G33" s="143"/>
      <c r="H33" s="103">
        <v>8531</v>
      </c>
      <c r="I33" s="103">
        <v>1058</v>
      </c>
      <c r="J33" s="137">
        <v>12.401828625014652</v>
      </c>
    </row>
    <row r="34" spans="1:10" s="138" customFormat="1" ht="12" customHeight="1">
      <c r="A34" s="142" t="s">
        <v>68</v>
      </c>
      <c r="B34" s="103">
        <v>3273</v>
      </c>
      <c r="C34" s="103">
        <v>2819</v>
      </c>
      <c r="D34" s="103"/>
      <c r="E34" s="103">
        <v>454</v>
      </c>
      <c r="F34" s="137">
        <v>16.10500177367861</v>
      </c>
      <c r="G34" s="143"/>
      <c r="H34" s="103">
        <v>2834</v>
      </c>
      <c r="I34" s="103">
        <v>439</v>
      </c>
      <c r="J34" s="137">
        <v>15.490472829922371</v>
      </c>
    </row>
    <row r="35" spans="1:10" s="138" customFormat="1" ht="12" customHeight="1">
      <c r="A35" s="45" t="s">
        <v>69</v>
      </c>
      <c r="B35" s="103">
        <v>3613</v>
      </c>
      <c r="C35" s="103">
        <v>3596</v>
      </c>
      <c r="D35" s="103"/>
      <c r="E35" s="103">
        <v>17</v>
      </c>
      <c r="F35" s="137">
        <v>0.4727474972191324</v>
      </c>
      <c r="G35" s="143"/>
      <c r="H35" s="103">
        <v>3596</v>
      </c>
      <c r="I35" s="103">
        <v>17</v>
      </c>
      <c r="J35" s="137">
        <v>0.4727474972191324</v>
      </c>
    </row>
    <row r="36" spans="1:10" s="138" customFormat="1" ht="12" customHeight="1">
      <c r="A36" s="45" t="s">
        <v>70</v>
      </c>
      <c r="B36" s="103">
        <v>10785</v>
      </c>
      <c r="C36" s="103">
        <v>9255</v>
      </c>
      <c r="D36" s="103"/>
      <c r="E36" s="103">
        <v>1530</v>
      </c>
      <c r="F36" s="137">
        <v>16.53160453808752</v>
      </c>
      <c r="G36" s="143"/>
      <c r="H36" s="103">
        <v>9255</v>
      </c>
      <c r="I36" s="103">
        <v>1530</v>
      </c>
      <c r="J36" s="137">
        <v>16.53160453808752</v>
      </c>
    </row>
    <row r="37" spans="1:10" s="138" customFormat="1" ht="12" customHeight="1">
      <c r="A37" s="45" t="s">
        <v>71</v>
      </c>
      <c r="B37" s="103">
        <v>1209</v>
      </c>
      <c r="C37" s="103">
        <v>829</v>
      </c>
      <c r="D37" s="103"/>
      <c r="E37" s="103">
        <v>380</v>
      </c>
      <c r="F37" s="137">
        <v>45.83835946924005</v>
      </c>
      <c r="G37" s="143"/>
      <c r="H37" s="103">
        <v>829</v>
      </c>
      <c r="I37" s="103">
        <v>380</v>
      </c>
      <c r="J37" s="137">
        <v>45.83835946924005</v>
      </c>
    </row>
    <row r="38" spans="1:10" s="138" customFormat="1" ht="12" customHeight="1">
      <c r="A38" s="45" t="s">
        <v>28</v>
      </c>
      <c r="B38" s="103">
        <v>852</v>
      </c>
      <c r="C38" s="103">
        <v>820</v>
      </c>
      <c r="D38" s="103"/>
      <c r="E38" s="103">
        <v>32</v>
      </c>
      <c r="F38" s="137">
        <v>3.902439024390244</v>
      </c>
      <c r="G38" s="143"/>
      <c r="H38" s="103">
        <v>801</v>
      </c>
      <c r="I38" s="103">
        <v>51</v>
      </c>
      <c r="J38" s="137">
        <v>6.367041198501872</v>
      </c>
    </row>
    <row r="39" spans="1:10" s="138" customFormat="1" ht="12" customHeight="1">
      <c r="A39" s="45" t="s">
        <v>72</v>
      </c>
      <c r="B39" s="103">
        <v>2559</v>
      </c>
      <c r="C39" s="103">
        <v>3025</v>
      </c>
      <c r="D39" s="103"/>
      <c r="E39" s="103">
        <v>-466</v>
      </c>
      <c r="F39" s="137">
        <v>-15.40495867768595</v>
      </c>
      <c r="G39" s="143"/>
      <c r="H39" s="103">
        <v>3025</v>
      </c>
      <c r="I39" s="103">
        <v>-466</v>
      </c>
      <c r="J39" s="137">
        <v>-15.40495867768595</v>
      </c>
    </row>
    <row r="40" spans="1:10" ht="4.5" customHeight="1">
      <c r="A40" s="30"/>
      <c r="B40" s="123"/>
      <c r="C40" s="97"/>
      <c r="D40" s="97"/>
      <c r="E40" s="97"/>
      <c r="F40" s="121"/>
      <c r="G40" s="122"/>
      <c r="H40" s="97"/>
      <c r="I40" s="97"/>
      <c r="J40" s="121"/>
    </row>
    <row r="41" spans="1:10" ht="12.75">
      <c r="A41" s="46" t="s">
        <v>73</v>
      </c>
      <c r="B41" s="124">
        <v>291781</v>
      </c>
      <c r="C41" s="124">
        <v>273760</v>
      </c>
      <c r="D41" s="124"/>
      <c r="E41" s="124">
        <v>18021</v>
      </c>
      <c r="F41" s="125">
        <v>6.582773232028054</v>
      </c>
      <c r="G41" s="126"/>
      <c r="H41" s="124">
        <v>273535</v>
      </c>
      <c r="I41" s="124">
        <v>18246</v>
      </c>
      <c r="J41" s="125">
        <v>6.670444367265615</v>
      </c>
    </row>
    <row r="42" spans="1:8" s="94" customFormat="1" ht="18" customHeight="1">
      <c r="A42" s="552" t="s">
        <v>31</v>
      </c>
      <c r="B42" s="552"/>
      <c r="C42" s="552"/>
      <c r="D42" s="552"/>
      <c r="E42" s="552"/>
      <c r="F42" s="552"/>
      <c r="G42" s="72"/>
      <c r="H42" s="72"/>
    </row>
    <row r="43" spans="1:10" s="94" customFormat="1" ht="1.5" customHeight="1">
      <c r="A43" s="129"/>
      <c r="B43" s="129"/>
      <c r="C43" s="129"/>
      <c r="D43" s="129"/>
      <c r="E43" s="129"/>
      <c r="F43" s="130"/>
      <c r="G43" s="131"/>
      <c r="H43" s="129"/>
      <c r="I43" s="129"/>
      <c r="J43" s="130"/>
    </row>
  </sheetData>
  <mergeCells count="8">
    <mergeCell ref="A5:C5"/>
    <mergeCell ref="I8:J8"/>
    <mergeCell ref="I25:J25"/>
    <mergeCell ref="A42:F42"/>
    <mergeCell ref="A25:A26"/>
    <mergeCell ref="E25:F25"/>
    <mergeCell ref="A8:A9"/>
    <mergeCell ref="E8:F8"/>
  </mergeCells>
  <printOptions/>
  <pageMargins left="0.75" right="0.75" top="1" bottom="1" header="0.5" footer="0.5"/>
  <pageSetup fitToHeight="1" fitToWidth="1" horizontalDpi="600" verticalDpi="600" orientation="portrait" paperSize="9" scale="84" r:id="rId2"/>
  <rowBreaks count="1" manualBreakCount="1">
    <brk id="4" max="255" man="1"/>
  </rowBreaks>
  <drawing r:id="rId1"/>
</worksheet>
</file>

<file path=xl/worksheets/sheet4.xml><?xml version="1.0" encoding="utf-8"?>
<worksheet xmlns="http://schemas.openxmlformats.org/spreadsheetml/2006/main" xmlns:r="http://schemas.openxmlformats.org/officeDocument/2006/relationships">
  <dimension ref="A2:T25"/>
  <sheetViews>
    <sheetView showGridLines="0" workbookViewId="0" topLeftCell="A1">
      <selection activeCell="A1" sqref="A1"/>
    </sheetView>
  </sheetViews>
  <sheetFormatPr defaultColWidth="9.140625" defaultRowHeight="12.75"/>
  <cols>
    <col min="1" max="1" width="15.7109375" style="0" customWidth="1"/>
    <col min="2" max="2" width="3.28125" style="0" customWidth="1"/>
    <col min="3" max="3" width="4.00390625" style="0" customWidth="1"/>
    <col min="4" max="5" width="3.421875" style="0" customWidth="1"/>
    <col min="6" max="6" width="4.00390625" style="0" customWidth="1"/>
    <col min="7" max="7" width="3.57421875" style="0" customWidth="1"/>
    <col min="8" max="8" width="3.421875" style="0" customWidth="1"/>
    <col min="9" max="9" width="4.140625" style="0" customWidth="1"/>
    <col min="10" max="10" width="3.28125" style="0" customWidth="1"/>
    <col min="11" max="11" width="3.00390625" style="0" customWidth="1"/>
    <col min="12" max="12" width="4.421875" style="0" customWidth="1"/>
    <col min="13" max="13" width="3.00390625" style="0" customWidth="1"/>
    <col min="14" max="14" width="3.421875" style="0" customWidth="1"/>
    <col min="15" max="15" width="4.28125" style="0" customWidth="1"/>
    <col min="16" max="17" width="3.421875" style="0" customWidth="1"/>
    <col min="18" max="18" width="4.57421875" style="0" customWidth="1"/>
    <col min="19" max="19" width="3.28125" style="0" customWidth="1"/>
  </cols>
  <sheetData>
    <row r="2" spans="1:4" ht="27">
      <c r="A2" s="559" t="s">
        <v>190</v>
      </c>
      <c r="B2" s="559"/>
      <c r="C2" s="559"/>
      <c r="D2" s="559"/>
    </row>
    <row r="3" ht="12.75">
      <c r="A3" s="377"/>
    </row>
    <row r="4" ht="15">
      <c r="A4" s="378" t="s">
        <v>191</v>
      </c>
    </row>
    <row r="5" ht="12.75">
      <c r="A5" s="376"/>
    </row>
    <row r="6" spans="1:20" ht="13.5" thickBot="1">
      <c r="A6" s="379"/>
      <c r="B6" s="380"/>
      <c r="C6" s="380"/>
      <c r="D6" s="380"/>
      <c r="E6" s="381"/>
      <c r="F6" s="381"/>
      <c r="G6" s="381"/>
      <c r="H6" s="381"/>
      <c r="I6" s="381"/>
      <c r="J6" s="381"/>
      <c r="K6" s="382"/>
      <c r="L6" s="382"/>
      <c r="M6" s="382"/>
      <c r="N6" s="382"/>
      <c r="O6" s="382"/>
      <c r="P6" s="382"/>
      <c r="Q6" s="379"/>
      <c r="R6" s="565" t="s">
        <v>4</v>
      </c>
      <c r="S6" s="565"/>
      <c r="T6" s="383"/>
    </row>
    <row r="7" spans="1:20" ht="12.75" customHeight="1">
      <c r="A7" s="564"/>
      <c r="B7" s="566" t="s">
        <v>88</v>
      </c>
      <c r="C7" s="567"/>
      <c r="D7" s="568"/>
      <c r="E7" s="566" t="s">
        <v>89</v>
      </c>
      <c r="F7" s="567"/>
      <c r="G7" s="568"/>
      <c r="H7" s="572" t="s">
        <v>192</v>
      </c>
      <c r="I7" s="573"/>
      <c r="J7" s="541"/>
      <c r="K7" s="542" t="s">
        <v>194</v>
      </c>
      <c r="L7" s="542"/>
      <c r="M7" s="542"/>
      <c r="N7" s="566" t="s">
        <v>90</v>
      </c>
      <c r="O7" s="567"/>
      <c r="P7" s="568"/>
      <c r="Q7" s="566" t="s">
        <v>91</v>
      </c>
      <c r="R7" s="567"/>
      <c r="S7" s="568"/>
      <c r="T7" s="383"/>
    </row>
    <row r="8" spans="1:20" ht="13.5" customHeight="1" thickBot="1">
      <c r="A8" s="564"/>
      <c r="B8" s="569"/>
      <c r="C8" s="570"/>
      <c r="D8" s="571"/>
      <c r="E8" s="569"/>
      <c r="F8" s="570"/>
      <c r="G8" s="571"/>
      <c r="H8" s="569" t="s">
        <v>193</v>
      </c>
      <c r="I8" s="570"/>
      <c r="J8" s="571"/>
      <c r="K8" s="570" t="s">
        <v>195</v>
      </c>
      <c r="L8" s="570"/>
      <c r="M8" s="570"/>
      <c r="N8" s="569"/>
      <c r="O8" s="570"/>
      <c r="P8" s="571"/>
      <c r="Q8" s="569"/>
      <c r="R8" s="570"/>
      <c r="S8" s="571"/>
      <c r="T8" s="383"/>
    </row>
    <row r="9" spans="1:20" ht="12.75">
      <c r="A9" s="564"/>
      <c r="B9" s="560">
        <v>2006</v>
      </c>
      <c r="C9" s="524">
        <v>2005</v>
      </c>
      <c r="D9" s="560">
        <v>2005</v>
      </c>
      <c r="E9" s="560">
        <v>2006</v>
      </c>
      <c r="F9" s="524">
        <v>2005</v>
      </c>
      <c r="G9" s="560">
        <v>2005</v>
      </c>
      <c r="H9" s="560">
        <v>2006</v>
      </c>
      <c r="I9" s="524">
        <v>2005</v>
      </c>
      <c r="J9" s="560">
        <v>2005</v>
      </c>
      <c r="K9" s="560">
        <v>2006</v>
      </c>
      <c r="L9" s="524">
        <v>2005</v>
      </c>
      <c r="M9" s="560">
        <v>2005</v>
      </c>
      <c r="N9" s="560">
        <v>2006</v>
      </c>
      <c r="O9" s="524">
        <v>2005</v>
      </c>
      <c r="P9" s="560">
        <v>2005</v>
      </c>
      <c r="Q9" s="560">
        <v>2006</v>
      </c>
      <c r="R9" s="524">
        <v>2005</v>
      </c>
      <c r="S9" s="560">
        <v>2005</v>
      </c>
      <c r="T9" s="562"/>
    </row>
    <row r="10" spans="1:20" ht="13.5">
      <c r="A10" s="564"/>
      <c r="B10" s="561"/>
      <c r="C10" s="525" t="s">
        <v>196</v>
      </c>
      <c r="D10" s="561"/>
      <c r="E10" s="561"/>
      <c r="F10" s="525" t="s">
        <v>196</v>
      </c>
      <c r="G10" s="561"/>
      <c r="H10" s="561"/>
      <c r="I10" s="525" t="s">
        <v>196</v>
      </c>
      <c r="J10" s="561"/>
      <c r="K10" s="561"/>
      <c r="L10" s="525" t="s">
        <v>196</v>
      </c>
      <c r="M10" s="561"/>
      <c r="N10" s="561"/>
      <c r="O10" s="525" t="s">
        <v>196</v>
      </c>
      <c r="P10" s="561"/>
      <c r="Q10" s="561"/>
      <c r="R10" s="525" t="s">
        <v>196</v>
      </c>
      <c r="S10" s="561"/>
      <c r="T10" s="562"/>
    </row>
    <row r="11" spans="1:20" ht="12.75">
      <c r="A11" s="384" t="s">
        <v>13</v>
      </c>
      <c r="B11" s="520">
        <v>5580</v>
      </c>
      <c r="C11" s="520">
        <v>5231</v>
      </c>
      <c r="D11" s="520">
        <v>5358</v>
      </c>
      <c r="E11" s="520">
        <v>1680</v>
      </c>
      <c r="F11" s="520">
        <v>1556</v>
      </c>
      <c r="G11" s="520">
        <v>1520</v>
      </c>
      <c r="H11" s="520">
        <v>1255</v>
      </c>
      <c r="I11" s="520">
        <v>1087</v>
      </c>
      <c r="J11" s="520">
        <v>1156</v>
      </c>
      <c r="K11" s="520">
        <v>1852</v>
      </c>
      <c r="L11" s="520">
        <v>1658</v>
      </c>
      <c r="M11" s="520">
        <v>1903</v>
      </c>
      <c r="N11" s="520">
        <v>169</v>
      </c>
      <c r="O11" s="520">
        <v>73</v>
      </c>
      <c r="P11" s="520">
        <v>92</v>
      </c>
      <c r="Q11" s="520">
        <v>10536</v>
      </c>
      <c r="R11" s="520">
        <v>9605</v>
      </c>
      <c r="S11" s="520">
        <v>10029</v>
      </c>
      <c r="T11" s="383"/>
    </row>
    <row r="12" spans="1:20" ht="12.75">
      <c r="A12" s="384" t="s">
        <v>17</v>
      </c>
      <c r="B12" s="520">
        <v>-2940</v>
      </c>
      <c r="C12" s="520">
        <v>-2870</v>
      </c>
      <c r="D12" s="520">
        <v>-2956</v>
      </c>
      <c r="E12" s="520">
        <v>-806</v>
      </c>
      <c r="F12" s="520">
        <v>-784</v>
      </c>
      <c r="G12" s="520">
        <v>-765</v>
      </c>
      <c r="H12" s="520">
        <v>-677</v>
      </c>
      <c r="I12" s="520">
        <v>-600</v>
      </c>
      <c r="J12" s="520">
        <v>-657</v>
      </c>
      <c r="K12" s="520">
        <v>-696</v>
      </c>
      <c r="L12" s="520">
        <v>-692</v>
      </c>
      <c r="M12" s="520">
        <v>-798</v>
      </c>
      <c r="N12" s="520">
        <v>-311</v>
      </c>
      <c r="O12" s="520">
        <v>-310</v>
      </c>
      <c r="P12" s="520">
        <v>-340</v>
      </c>
      <c r="Q12" s="520">
        <v>-5430</v>
      </c>
      <c r="R12" s="520">
        <v>-5256</v>
      </c>
      <c r="S12" s="520">
        <v>-5516</v>
      </c>
      <c r="T12" s="383"/>
    </row>
    <row r="13" spans="1:20" ht="12.75">
      <c r="A13" s="384" t="s">
        <v>18</v>
      </c>
      <c r="B13" s="520">
        <v>2640</v>
      </c>
      <c r="C13" s="520">
        <v>2361</v>
      </c>
      <c r="D13" s="520">
        <v>2402</v>
      </c>
      <c r="E13" s="520">
        <v>874</v>
      </c>
      <c r="F13" s="520">
        <v>772</v>
      </c>
      <c r="G13" s="520">
        <v>755</v>
      </c>
      <c r="H13" s="520">
        <v>578</v>
      </c>
      <c r="I13" s="520">
        <v>487</v>
      </c>
      <c r="J13" s="520">
        <v>499</v>
      </c>
      <c r="K13" s="520">
        <v>1156</v>
      </c>
      <c r="L13" s="520">
        <v>966</v>
      </c>
      <c r="M13" s="520">
        <v>1105</v>
      </c>
      <c r="N13" s="520">
        <v>-142</v>
      </c>
      <c r="O13" s="520">
        <v>-237</v>
      </c>
      <c r="P13" s="520">
        <v>-248</v>
      </c>
      <c r="Q13" s="520">
        <v>5106</v>
      </c>
      <c r="R13" s="520">
        <v>4349</v>
      </c>
      <c r="S13" s="520">
        <v>4513</v>
      </c>
      <c r="T13" s="383"/>
    </row>
    <row r="14" spans="1:20" ht="12.75">
      <c r="A14" s="379" t="s">
        <v>19</v>
      </c>
      <c r="B14" s="521" t="s">
        <v>122</v>
      </c>
      <c r="C14" s="521" t="s">
        <v>122</v>
      </c>
      <c r="D14" s="521" t="s">
        <v>122</v>
      </c>
      <c r="E14" s="521" t="s">
        <v>122</v>
      </c>
      <c r="F14" s="521" t="s">
        <v>122</v>
      </c>
      <c r="G14" s="521" t="s">
        <v>122</v>
      </c>
      <c r="H14" s="521" t="s">
        <v>122</v>
      </c>
      <c r="I14" s="521" t="s">
        <v>122</v>
      </c>
      <c r="J14" s="521" t="s">
        <v>122</v>
      </c>
      <c r="K14" s="521" t="s">
        <v>122</v>
      </c>
      <c r="L14" s="521">
        <v>-3</v>
      </c>
      <c r="M14" s="521">
        <v>-3</v>
      </c>
      <c r="N14" s="521" t="s">
        <v>122</v>
      </c>
      <c r="O14" s="521">
        <v>-3</v>
      </c>
      <c r="P14" s="521">
        <v>-3</v>
      </c>
      <c r="Q14" s="521" t="s">
        <v>122</v>
      </c>
      <c r="R14" s="521">
        <v>-6</v>
      </c>
      <c r="S14" s="521">
        <v>-6</v>
      </c>
      <c r="T14" s="383"/>
    </row>
    <row r="15" spans="1:20" ht="9" customHeight="1">
      <c r="A15" s="379" t="s">
        <v>197</v>
      </c>
      <c r="B15" s="521">
        <v>-562</v>
      </c>
      <c r="C15" s="521">
        <v>-446</v>
      </c>
      <c r="D15" s="521">
        <v>-455</v>
      </c>
      <c r="E15" s="521">
        <v>-142</v>
      </c>
      <c r="F15" s="521">
        <v>-233</v>
      </c>
      <c r="G15" s="521">
        <v>-230</v>
      </c>
      <c r="H15" s="521">
        <v>-124</v>
      </c>
      <c r="I15" s="521">
        <v>-126</v>
      </c>
      <c r="J15" s="521">
        <v>-161</v>
      </c>
      <c r="K15" s="521">
        <v>-129</v>
      </c>
      <c r="L15" s="521">
        <v>-93</v>
      </c>
      <c r="M15" s="521">
        <v>-14</v>
      </c>
      <c r="N15" s="521">
        <v>-88</v>
      </c>
      <c r="O15" s="521">
        <v>-262</v>
      </c>
      <c r="P15" s="521">
        <v>-305</v>
      </c>
      <c r="Q15" s="521">
        <v>-1045</v>
      </c>
      <c r="R15" s="521">
        <v>-1160</v>
      </c>
      <c r="S15" s="521">
        <v>-1165</v>
      </c>
      <c r="T15" s="383"/>
    </row>
    <row r="16" spans="1:20" ht="3" customHeight="1">
      <c r="A16" s="379"/>
      <c r="B16" s="563" t="s">
        <v>122</v>
      </c>
      <c r="C16" s="563">
        <v>-2</v>
      </c>
      <c r="D16" s="563">
        <v>-2</v>
      </c>
      <c r="E16" s="563">
        <v>5</v>
      </c>
      <c r="F16" s="563">
        <v>18</v>
      </c>
      <c r="G16" s="563">
        <v>18</v>
      </c>
      <c r="H16" s="563">
        <v>6</v>
      </c>
      <c r="I16" s="563">
        <v>9</v>
      </c>
      <c r="J16" s="563">
        <v>9</v>
      </c>
      <c r="K16" s="563">
        <v>20</v>
      </c>
      <c r="L16" s="563" t="s">
        <v>122</v>
      </c>
      <c r="M16" s="563">
        <v>-3</v>
      </c>
      <c r="N16" s="563">
        <v>83</v>
      </c>
      <c r="O16" s="563">
        <v>808</v>
      </c>
      <c r="P16" s="563">
        <v>812</v>
      </c>
      <c r="Q16" s="563">
        <v>114</v>
      </c>
      <c r="R16" s="563">
        <v>833</v>
      </c>
      <c r="S16" s="563">
        <v>834</v>
      </c>
      <c r="T16" s="562"/>
    </row>
    <row r="17" spans="1:20" ht="15" customHeight="1">
      <c r="A17" s="385" t="s">
        <v>255</v>
      </c>
      <c r="B17" s="563"/>
      <c r="C17" s="563"/>
      <c r="D17" s="563"/>
      <c r="E17" s="563"/>
      <c r="F17" s="563"/>
      <c r="G17" s="563"/>
      <c r="H17" s="563"/>
      <c r="I17" s="563"/>
      <c r="J17" s="563"/>
      <c r="K17" s="563"/>
      <c r="L17" s="563"/>
      <c r="M17" s="563"/>
      <c r="N17" s="563"/>
      <c r="O17" s="563"/>
      <c r="P17" s="563"/>
      <c r="Q17" s="563"/>
      <c r="R17" s="563"/>
      <c r="S17" s="563"/>
      <c r="T17" s="562"/>
    </row>
    <row r="18" spans="1:20" ht="2.25" customHeight="1">
      <c r="A18" s="385"/>
      <c r="B18" s="522"/>
      <c r="C18" s="522"/>
      <c r="D18" s="522"/>
      <c r="E18" s="522"/>
      <c r="F18" s="522"/>
      <c r="G18" s="522"/>
      <c r="H18" s="522"/>
      <c r="I18" s="522"/>
      <c r="J18" s="522"/>
      <c r="K18" s="522"/>
      <c r="L18" s="522"/>
      <c r="M18" s="522"/>
      <c r="N18" s="522"/>
      <c r="O18" s="522"/>
      <c r="P18" s="522"/>
      <c r="Q18" s="522"/>
      <c r="R18" s="522"/>
      <c r="S18" s="522"/>
      <c r="T18" s="383"/>
    </row>
    <row r="19" spans="1:20" ht="14.25">
      <c r="A19" s="386" t="s">
        <v>25</v>
      </c>
      <c r="B19" s="523">
        <v>2078</v>
      </c>
      <c r="C19" s="523">
        <v>1913</v>
      </c>
      <c r="D19" s="523">
        <v>1945</v>
      </c>
      <c r="E19" s="523">
        <v>737</v>
      </c>
      <c r="F19" s="523">
        <v>557</v>
      </c>
      <c r="G19" s="523">
        <v>543</v>
      </c>
      <c r="H19" s="523">
        <v>460</v>
      </c>
      <c r="I19" s="523">
        <v>370</v>
      </c>
      <c r="J19" s="523">
        <v>347</v>
      </c>
      <c r="K19" s="523">
        <v>1047</v>
      </c>
      <c r="L19" s="523">
        <v>873</v>
      </c>
      <c r="M19" s="523">
        <v>1088</v>
      </c>
      <c r="N19" s="523">
        <v>-147</v>
      </c>
      <c r="O19" s="523">
        <v>309</v>
      </c>
      <c r="P19" s="523">
        <v>259</v>
      </c>
      <c r="Q19" s="523">
        <v>4175</v>
      </c>
      <c r="R19" s="523">
        <v>4022</v>
      </c>
      <c r="S19" s="523">
        <v>4182</v>
      </c>
      <c r="T19" s="383"/>
    </row>
    <row r="20" spans="1:20" ht="12.75">
      <c r="A20" s="379" t="s">
        <v>198</v>
      </c>
      <c r="B20" s="526">
        <v>82.6</v>
      </c>
      <c r="C20" s="526">
        <v>78.9</v>
      </c>
      <c r="D20" s="526">
        <v>79.5</v>
      </c>
      <c r="E20" s="526">
        <v>28.6</v>
      </c>
      <c r="F20" s="526">
        <v>26.4</v>
      </c>
      <c r="G20" s="526">
        <v>26.4</v>
      </c>
      <c r="H20" s="526">
        <v>19</v>
      </c>
      <c r="I20" s="526">
        <v>13.9</v>
      </c>
      <c r="J20" s="526">
        <v>16.3</v>
      </c>
      <c r="K20" s="526">
        <v>59.8</v>
      </c>
      <c r="L20" s="526">
        <v>53</v>
      </c>
      <c r="M20" s="526">
        <v>53</v>
      </c>
      <c r="N20" s="526">
        <v>12.1</v>
      </c>
      <c r="O20" s="526">
        <v>15.3</v>
      </c>
      <c r="P20" s="526">
        <v>15.4</v>
      </c>
      <c r="Q20" s="526">
        <v>202.1</v>
      </c>
      <c r="R20" s="526">
        <v>187.5</v>
      </c>
      <c r="S20" s="526">
        <v>190</v>
      </c>
      <c r="T20" s="383"/>
    </row>
    <row r="21" spans="1:20" ht="12.75">
      <c r="A21" s="379" t="s">
        <v>199</v>
      </c>
      <c r="B21" s="526">
        <v>5</v>
      </c>
      <c r="C21" s="526">
        <v>4.8</v>
      </c>
      <c r="D21" s="526">
        <v>4.9</v>
      </c>
      <c r="E21" s="526">
        <v>1.7</v>
      </c>
      <c r="F21" s="526">
        <v>1.6</v>
      </c>
      <c r="G21" s="526">
        <v>1.6</v>
      </c>
      <c r="H21" s="526">
        <v>1.1</v>
      </c>
      <c r="I21" s="526">
        <v>0.8</v>
      </c>
      <c r="J21" s="526">
        <v>1</v>
      </c>
      <c r="K21" s="526">
        <v>3.6</v>
      </c>
      <c r="L21" s="526">
        <v>3.2</v>
      </c>
      <c r="M21" s="526">
        <v>3.1</v>
      </c>
      <c r="N21" s="526">
        <v>0.7</v>
      </c>
      <c r="O21" s="526">
        <v>0.9</v>
      </c>
      <c r="P21" s="526">
        <v>0.9</v>
      </c>
      <c r="Q21" s="526">
        <v>12.2</v>
      </c>
      <c r="R21" s="526">
        <v>11.3</v>
      </c>
      <c r="S21" s="526">
        <v>11.6</v>
      </c>
      <c r="T21" s="383"/>
    </row>
    <row r="22" spans="1:20" ht="18" customHeight="1">
      <c r="A22" s="385" t="s">
        <v>200</v>
      </c>
      <c r="B22" s="527">
        <v>0.417</v>
      </c>
      <c r="C22" s="527">
        <v>0.402</v>
      </c>
      <c r="D22" s="527">
        <v>0.395</v>
      </c>
      <c r="E22" s="527">
        <v>0.429</v>
      </c>
      <c r="F22" s="527">
        <v>0.351</v>
      </c>
      <c r="G22" s="527">
        <v>0.351</v>
      </c>
      <c r="H22" s="527">
        <v>0.402</v>
      </c>
      <c r="I22" s="527">
        <v>0.442</v>
      </c>
      <c r="J22" s="527">
        <v>0.373</v>
      </c>
      <c r="K22" s="527">
        <v>0.292</v>
      </c>
      <c r="L22" s="527">
        <v>0.275</v>
      </c>
      <c r="M22" s="527">
        <v>0.346</v>
      </c>
      <c r="N22" s="527">
        <v>-0.203</v>
      </c>
      <c r="O22" s="527">
        <v>0.336</v>
      </c>
      <c r="P22" s="527">
        <v>0.276</v>
      </c>
      <c r="Q22" s="527">
        <v>0.343</v>
      </c>
      <c r="R22" s="527">
        <v>0.356</v>
      </c>
      <c r="S22" s="527">
        <v>0.364</v>
      </c>
      <c r="T22" s="383"/>
    </row>
    <row r="23" spans="1:20" ht="2.25" customHeight="1">
      <c r="A23" s="385"/>
      <c r="T23" s="383"/>
    </row>
    <row r="24" spans="1:20" ht="12.75">
      <c r="A24" s="543" t="s">
        <v>95</v>
      </c>
      <c r="B24" s="543"/>
      <c r="C24" s="543"/>
      <c r="D24" s="543"/>
      <c r="E24" s="543"/>
      <c r="F24" s="543"/>
      <c r="G24" s="543"/>
      <c r="H24" s="543"/>
      <c r="I24" s="543"/>
      <c r="J24" s="543"/>
      <c r="K24" s="543"/>
      <c r="L24" s="543"/>
      <c r="M24" s="543"/>
      <c r="N24" s="543"/>
      <c r="O24" s="543"/>
      <c r="P24" s="543"/>
      <c r="Q24" s="543"/>
      <c r="R24" s="543"/>
      <c r="S24" s="543"/>
      <c r="T24" s="383"/>
    </row>
    <row r="25" spans="1:20" ht="12.75">
      <c r="A25" s="379"/>
      <c r="B25" s="379"/>
      <c r="C25" s="379"/>
      <c r="D25" s="379"/>
      <c r="E25" s="379"/>
      <c r="F25" s="379"/>
      <c r="G25" s="379"/>
      <c r="H25" s="379"/>
      <c r="I25" s="379"/>
      <c r="J25" s="379"/>
      <c r="K25" s="379"/>
      <c r="L25" s="379"/>
      <c r="M25" s="379"/>
      <c r="N25" s="379"/>
      <c r="O25" s="379"/>
      <c r="P25" s="379"/>
      <c r="Q25" s="379"/>
      <c r="R25" s="379"/>
      <c r="S25" s="379"/>
      <c r="T25" s="383"/>
    </row>
  </sheetData>
  <mergeCells count="45">
    <mergeCell ref="R16:R17"/>
    <mergeCell ref="S16:S17"/>
    <mergeCell ref="T16:T17"/>
    <mergeCell ref="A24:S24"/>
    <mergeCell ref="N16:N17"/>
    <mergeCell ref="O16:O17"/>
    <mergeCell ref="P16:P17"/>
    <mergeCell ref="Q16:Q17"/>
    <mergeCell ref="F16:F17"/>
    <mergeCell ref="G16:G17"/>
    <mergeCell ref="H16:H17"/>
    <mergeCell ref="I16:I17"/>
    <mergeCell ref="B16:B17"/>
    <mergeCell ref="C16:C17"/>
    <mergeCell ref="D16:D17"/>
    <mergeCell ref="E16:E17"/>
    <mergeCell ref="R6:S6"/>
    <mergeCell ref="A7:A8"/>
    <mergeCell ref="B7:D8"/>
    <mergeCell ref="E7:G8"/>
    <mergeCell ref="H7:J7"/>
    <mergeCell ref="H8:J8"/>
    <mergeCell ref="K7:M7"/>
    <mergeCell ref="K8:M8"/>
    <mergeCell ref="N7:P8"/>
    <mergeCell ref="Q7:S8"/>
    <mergeCell ref="S9:S10"/>
    <mergeCell ref="A9:A10"/>
    <mergeCell ref="B9:B10"/>
    <mergeCell ref="D9:D10"/>
    <mergeCell ref="E9:E10"/>
    <mergeCell ref="J16:J17"/>
    <mergeCell ref="K16:K17"/>
    <mergeCell ref="L16:L17"/>
    <mergeCell ref="M16:M17"/>
    <mergeCell ref="A2:D2"/>
    <mergeCell ref="G9:G10"/>
    <mergeCell ref="T9:T10"/>
    <mergeCell ref="M9:M10"/>
    <mergeCell ref="N9:N10"/>
    <mergeCell ref="P9:P10"/>
    <mergeCell ref="Q9:Q10"/>
    <mergeCell ref="H9:H10"/>
    <mergeCell ref="J9:J10"/>
    <mergeCell ref="K9:K10"/>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oglio14"/>
  <dimension ref="A1:K32"/>
  <sheetViews>
    <sheetView showGridLines="0" workbookViewId="0" topLeftCell="A1">
      <selection activeCell="A2" sqref="A2"/>
    </sheetView>
  </sheetViews>
  <sheetFormatPr defaultColWidth="9.140625" defaultRowHeight="12.75"/>
  <cols>
    <col min="1" max="1" width="36.7109375" style="190" customWidth="1"/>
    <col min="2" max="3" width="9.7109375" style="190" customWidth="1"/>
    <col min="4" max="4" width="1.7109375" style="190" customWidth="1"/>
    <col min="5" max="5" width="9.7109375" style="190" customWidth="1"/>
    <col min="6" max="6" width="6.7109375" style="190" customWidth="1"/>
    <col min="7" max="7" width="0.2890625" style="196" customWidth="1"/>
    <col min="8" max="8" width="9.7109375" style="189" customWidth="1"/>
    <col min="9" max="9" width="9.7109375" style="190" customWidth="1"/>
    <col min="10" max="10" width="6.7109375" style="190" customWidth="1"/>
    <col min="11" max="16384" width="9.140625" style="190" customWidth="1"/>
  </cols>
  <sheetData>
    <row r="1" spans="1:10" ht="12.75" customHeight="1">
      <c r="A1" s="1"/>
      <c r="B1" s="546"/>
      <c r="C1" s="546"/>
      <c r="D1" s="546"/>
      <c r="E1" s="546"/>
      <c r="F1" s="188"/>
      <c r="G1" s="7"/>
      <c r="J1" s="188"/>
    </row>
    <row r="2" spans="1:10" ht="27.75" customHeight="1">
      <c r="A2" s="533" t="s">
        <v>201</v>
      </c>
      <c r="B2" s="546"/>
      <c r="C2" s="546"/>
      <c r="D2" s="546"/>
      <c r="E2" s="546"/>
      <c r="F2" s="188"/>
      <c r="G2" s="191"/>
      <c r="J2" s="188"/>
    </row>
    <row r="3" spans="1:8" ht="12.75" customHeight="1">
      <c r="A3" s="387"/>
      <c r="C3" s="546"/>
      <c r="D3" s="546"/>
      <c r="E3" s="546"/>
      <c r="F3" s="546"/>
      <c r="G3" s="192"/>
      <c r="H3" s="193"/>
    </row>
    <row r="4" spans="1:8" ht="12.75" customHeight="1">
      <c r="A4" s="388" t="s">
        <v>202</v>
      </c>
      <c r="C4" s="546"/>
      <c r="D4" s="546"/>
      <c r="E4" s="546"/>
      <c r="F4" s="546"/>
      <c r="G4" s="192"/>
      <c r="H4" s="194"/>
    </row>
    <row r="5" spans="1:8" ht="9" customHeight="1">
      <c r="A5" s="229"/>
      <c r="C5" s="195"/>
      <c r="D5" s="195"/>
      <c r="H5" s="197"/>
    </row>
    <row r="6" spans="1:10" ht="9.75" customHeight="1">
      <c r="A6" s="18"/>
      <c r="B6" s="19"/>
      <c r="C6" s="20"/>
      <c r="D6" s="20"/>
      <c r="E6" s="21"/>
      <c r="G6" s="59"/>
      <c r="I6" s="21"/>
      <c r="J6" s="59" t="s">
        <v>4</v>
      </c>
    </row>
    <row r="7" spans="1:10" ht="12.75" customHeight="1">
      <c r="A7" s="553"/>
      <c r="B7" s="198" t="s">
        <v>0</v>
      </c>
      <c r="C7" s="198" t="s">
        <v>1</v>
      </c>
      <c r="D7" s="199"/>
      <c r="E7" s="548" t="s">
        <v>5</v>
      </c>
      <c r="F7" s="534"/>
      <c r="G7" s="200"/>
      <c r="H7" s="198" t="s">
        <v>1</v>
      </c>
      <c r="I7" s="544" t="s">
        <v>5</v>
      </c>
      <c r="J7" s="545"/>
    </row>
    <row r="8" spans="1:10" ht="12.75">
      <c r="A8" s="547"/>
      <c r="B8" s="211"/>
      <c r="C8" s="212" t="s">
        <v>30</v>
      </c>
      <c r="D8" s="212"/>
      <c r="E8" s="202" t="s">
        <v>6</v>
      </c>
      <c r="F8" s="202" t="s">
        <v>2</v>
      </c>
      <c r="G8" s="203"/>
      <c r="H8" s="211"/>
      <c r="I8" s="202" t="s">
        <v>6</v>
      </c>
      <c r="J8" s="202" t="s">
        <v>2</v>
      </c>
    </row>
    <row r="9" spans="1:10" s="205" customFormat="1" ht="15" customHeight="1">
      <c r="A9" s="30" t="s">
        <v>7</v>
      </c>
      <c r="B9" s="56">
        <v>3324</v>
      </c>
      <c r="C9" s="56">
        <v>3149</v>
      </c>
      <c r="D9" s="56"/>
      <c r="E9" s="56">
        <v>175</v>
      </c>
      <c r="F9" s="204">
        <v>5.557319784058431</v>
      </c>
      <c r="G9" s="103"/>
      <c r="H9" s="56">
        <v>3194</v>
      </c>
      <c r="I9" s="56">
        <v>130</v>
      </c>
      <c r="J9" s="204">
        <v>4.0701314965560424</v>
      </c>
    </row>
    <row r="10" spans="1:10" s="206" customFormat="1" ht="15" customHeight="1">
      <c r="A10" s="30" t="s">
        <v>96</v>
      </c>
      <c r="B10" s="56">
        <v>945</v>
      </c>
      <c r="C10" s="56">
        <v>311</v>
      </c>
      <c r="D10" s="56"/>
      <c r="E10" s="56">
        <v>634</v>
      </c>
      <c r="F10" s="204" t="s">
        <v>101</v>
      </c>
      <c r="G10" s="103"/>
      <c r="H10" s="56">
        <v>311</v>
      </c>
      <c r="I10" s="56">
        <v>634</v>
      </c>
      <c r="J10" s="204" t="s">
        <v>101</v>
      </c>
    </row>
    <row r="11" spans="1:10" s="206" customFormat="1" ht="15" customHeight="1">
      <c r="A11" s="30" t="s">
        <v>10</v>
      </c>
      <c r="B11" s="56">
        <v>2270</v>
      </c>
      <c r="C11" s="56">
        <v>2238</v>
      </c>
      <c r="D11" s="56"/>
      <c r="E11" s="56">
        <v>32</v>
      </c>
      <c r="F11" s="204">
        <v>1.4298480786416443</v>
      </c>
      <c r="G11" s="103"/>
      <c r="H11" s="56">
        <v>2271</v>
      </c>
      <c r="I11" s="56">
        <v>-1</v>
      </c>
      <c r="J11" s="204">
        <v>0</v>
      </c>
    </row>
    <row r="12" spans="1:10" s="206" customFormat="1" ht="15" customHeight="1">
      <c r="A12" s="30" t="s">
        <v>11</v>
      </c>
      <c r="B12" s="56">
        <v>445</v>
      </c>
      <c r="C12" s="56">
        <v>294</v>
      </c>
      <c r="D12" s="56"/>
      <c r="E12" s="56">
        <v>151</v>
      </c>
      <c r="F12" s="204">
        <v>51.36054421768708</v>
      </c>
      <c r="G12" s="103"/>
      <c r="H12" s="56">
        <v>311</v>
      </c>
      <c r="I12" s="56">
        <v>134</v>
      </c>
      <c r="J12" s="204">
        <v>43.08681672025723</v>
      </c>
    </row>
    <row r="13" spans="1:10" s="206" customFormat="1" ht="15" customHeight="1">
      <c r="A13" s="30" t="s">
        <v>12</v>
      </c>
      <c r="B13" s="56">
        <v>176</v>
      </c>
      <c r="C13" s="56">
        <v>172</v>
      </c>
      <c r="D13" s="56"/>
      <c r="E13" s="56">
        <v>4</v>
      </c>
      <c r="F13" s="204">
        <v>2.3255813953488373</v>
      </c>
      <c r="G13" s="103"/>
      <c r="H13" s="56">
        <v>108</v>
      </c>
      <c r="I13" s="56">
        <v>68</v>
      </c>
      <c r="J13" s="204">
        <v>62.96296296296296</v>
      </c>
    </row>
    <row r="14" spans="1:10" s="213" customFormat="1" ht="15" customHeight="1">
      <c r="A14" s="36" t="s">
        <v>13</v>
      </c>
      <c r="B14" s="58">
        <v>7160</v>
      </c>
      <c r="C14" s="58">
        <v>6164</v>
      </c>
      <c r="D14" s="58"/>
      <c r="E14" s="62">
        <v>996</v>
      </c>
      <c r="F14" s="207">
        <v>16.158338741077223</v>
      </c>
      <c r="G14" s="208"/>
      <c r="H14" s="58">
        <v>6195</v>
      </c>
      <c r="I14" s="62">
        <v>965</v>
      </c>
      <c r="J14" s="207">
        <v>15.577078288942696</v>
      </c>
    </row>
    <row r="15" spans="1:10" s="206" customFormat="1" ht="15" customHeight="1">
      <c r="A15" s="41" t="s">
        <v>14</v>
      </c>
      <c r="B15" s="56">
        <v>-2058</v>
      </c>
      <c r="C15" s="56">
        <v>-2049</v>
      </c>
      <c r="D15" s="56"/>
      <c r="E15" s="56">
        <v>9</v>
      </c>
      <c r="F15" s="204">
        <v>0.43923865300146414</v>
      </c>
      <c r="G15" s="103"/>
      <c r="H15" s="56">
        <v>-2044</v>
      </c>
      <c r="I15" s="56">
        <v>14</v>
      </c>
      <c r="J15" s="204">
        <v>0.684931506849315</v>
      </c>
    </row>
    <row r="16" spans="1:10" s="206" customFormat="1" ht="15" customHeight="1">
      <c r="A16" s="41" t="s">
        <v>15</v>
      </c>
      <c r="B16" s="56">
        <v>-1176</v>
      </c>
      <c r="C16" s="56">
        <v>-1180</v>
      </c>
      <c r="D16" s="56"/>
      <c r="E16" s="56">
        <v>-4</v>
      </c>
      <c r="F16" s="204">
        <v>-0.3389830508474576</v>
      </c>
      <c r="G16" s="103"/>
      <c r="H16" s="56">
        <v>-1165</v>
      </c>
      <c r="I16" s="56">
        <v>11</v>
      </c>
      <c r="J16" s="204">
        <v>0.944206008583691</v>
      </c>
    </row>
    <row r="17" spans="1:10" s="206" customFormat="1" ht="15" customHeight="1">
      <c r="A17" s="42" t="s">
        <v>97</v>
      </c>
      <c r="B17" s="209">
        <v>-364</v>
      </c>
      <c r="C17" s="209">
        <v>-350</v>
      </c>
      <c r="D17" s="209"/>
      <c r="E17" s="56">
        <v>14</v>
      </c>
      <c r="F17" s="204">
        <v>4</v>
      </c>
      <c r="G17" s="103"/>
      <c r="H17" s="209">
        <v>-343</v>
      </c>
      <c r="I17" s="56">
        <v>21</v>
      </c>
      <c r="J17" s="204">
        <v>6.122448979591836</v>
      </c>
    </row>
    <row r="18" spans="1:10" s="213" customFormat="1" ht="15" customHeight="1">
      <c r="A18" s="36" t="s">
        <v>17</v>
      </c>
      <c r="B18" s="61">
        <v>-3598</v>
      </c>
      <c r="C18" s="61">
        <v>-3579</v>
      </c>
      <c r="D18" s="61"/>
      <c r="E18" s="62">
        <v>19</v>
      </c>
      <c r="F18" s="207">
        <v>0.5308745459625593</v>
      </c>
      <c r="G18" s="208"/>
      <c r="H18" s="61">
        <v>-3552</v>
      </c>
      <c r="I18" s="62">
        <v>46</v>
      </c>
      <c r="J18" s="207">
        <v>1.295045045045045</v>
      </c>
    </row>
    <row r="19" spans="1:10" s="213" customFormat="1" ht="15" customHeight="1">
      <c r="A19" s="44" t="s">
        <v>18</v>
      </c>
      <c r="B19" s="58">
        <v>3562</v>
      </c>
      <c r="C19" s="58">
        <v>2585</v>
      </c>
      <c r="D19" s="58"/>
      <c r="E19" s="62">
        <v>977</v>
      </c>
      <c r="F19" s="207">
        <v>37.79497098646035</v>
      </c>
      <c r="G19" s="208"/>
      <c r="H19" s="58">
        <v>2643</v>
      </c>
      <c r="I19" s="62">
        <v>919</v>
      </c>
      <c r="J19" s="207">
        <v>34.77109345440787</v>
      </c>
    </row>
    <row r="20" spans="1:10" s="206" customFormat="1" ht="15" customHeight="1">
      <c r="A20" s="41" t="s">
        <v>20</v>
      </c>
      <c r="B20" s="56">
        <v>-132</v>
      </c>
      <c r="C20" s="56">
        <v>-291</v>
      </c>
      <c r="D20" s="56"/>
      <c r="E20" s="56">
        <v>-159</v>
      </c>
      <c r="F20" s="204">
        <v>-54.63917525773196</v>
      </c>
      <c r="G20" s="103"/>
      <c r="H20" s="56">
        <v>-291</v>
      </c>
      <c r="I20" s="56">
        <v>-159</v>
      </c>
      <c r="J20" s="204">
        <v>-54.63917525773196</v>
      </c>
    </row>
    <row r="21" spans="1:10" s="206" customFormat="1" ht="15" customHeight="1">
      <c r="A21" s="30" t="s">
        <v>21</v>
      </c>
      <c r="B21" s="56">
        <v>-458</v>
      </c>
      <c r="C21" s="56">
        <v>-337</v>
      </c>
      <c r="D21" s="56"/>
      <c r="E21" s="56">
        <v>121</v>
      </c>
      <c r="F21" s="204">
        <v>35.90504451038576</v>
      </c>
      <c r="G21" s="103"/>
      <c r="H21" s="56">
        <v>-347</v>
      </c>
      <c r="I21" s="56">
        <v>111</v>
      </c>
      <c r="J21" s="204">
        <v>31.988472622478387</v>
      </c>
    </row>
    <row r="22" spans="1:10" s="206" customFormat="1" ht="15" customHeight="1">
      <c r="A22" s="30" t="s">
        <v>22</v>
      </c>
      <c r="B22" s="56">
        <v>-10</v>
      </c>
      <c r="C22" s="56">
        <v>-19</v>
      </c>
      <c r="D22" s="56"/>
      <c r="E22" s="56">
        <v>-9</v>
      </c>
      <c r="F22" s="204">
        <v>-47.36842105263158</v>
      </c>
      <c r="G22" s="103"/>
      <c r="H22" s="56">
        <v>-19</v>
      </c>
      <c r="I22" s="56">
        <v>-9</v>
      </c>
      <c r="J22" s="204">
        <v>-47.36842105263158</v>
      </c>
    </row>
    <row r="23" spans="1:10" s="206" customFormat="1" ht="15" customHeight="1">
      <c r="A23" s="45" t="s">
        <v>38</v>
      </c>
      <c r="B23" s="56"/>
      <c r="C23" s="56"/>
      <c r="D23" s="56"/>
      <c r="E23" s="56"/>
      <c r="F23" s="204"/>
      <c r="G23" s="103"/>
      <c r="H23" s="56"/>
      <c r="I23" s="56"/>
      <c r="J23" s="204"/>
    </row>
    <row r="24" spans="1:10" s="206" customFormat="1" ht="10.5" customHeight="1">
      <c r="A24" s="41" t="s">
        <v>24</v>
      </c>
      <c r="B24" s="56">
        <v>260</v>
      </c>
      <c r="C24" s="56">
        <v>162</v>
      </c>
      <c r="D24" s="56"/>
      <c r="E24" s="56">
        <v>98</v>
      </c>
      <c r="F24" s="204">
        <v>60.49382716049383</v>
      </c>
      <c r="G24" s="103"/>
      <c r="H24" s="56">
        <v>210</v>
      </c>
      <c r="I24" s="56">
        <v>50</v>
      </c>
      <c r="J24" s="204">
        <v>23.80952380952381</v>
      </c>
    </row>
    <row r="25" spans="1:10" s="213" customFormat="1" ht="15" customHeight="1">
      <c r="A25" s="44" t="s">
        <v>25</v>
      </c>
      <c r="B25" s="58">
        <v>3222</v>
      </c>
      <c r="C25" s="58">
        <v>2100</v>
      </c>
      <c r="D25" s="58"/>
      <c r="E25" s="62">
        <v>1122</v>
      </c>
      <c r="F25" s="207">
        <v>53.42857142857143</v>
      </c>
      <c r="G25" s="208"/>
      <c r="H25" s="58">
        <v>2196</v>
      </c>
      <c r="I25" s="62">
        <v>1026</v>
      </c>
      <c r="J25" s="207">
        <v>46.721311475409834</v>
      </c>
    </row>
    <row r="26" spans="1:10" s="206" customFormat="1" ht="15" customHeight="1">
      <c r="A26" s="63" t="s">
        <v>26</v>
      </c>
      <c r="B26" s="56">
        <v>-767</v>
      </c>
      <c r="C26" s="56">
        <v>-594</v>
      </c>
      <c r="D26" s="56"/>
      <c r="E26" s="56">
        <v>173</v>
      </c>
      <c r="F26" s="204">
        <v>29.124579124579125</v>
      </c>
      <c r="G26" s="103"/>
      <c r="H26" s="56">
        <v>-610</v>
      </c>
      <c r="I26" s="56">
        <v>157</v>
      </c>
      <c r="J26" s="204">
        <v>25.737704918032787</v>
      </c>
    </row>
    <row r="27" spans="1:10" s="206" customFormat="1" ht="15" customHeight="1">
      <c r="A27" s="63" t="s">
        <v>98</v>
      </c>
      <c r="B27" s="56">
        <v>-214</v>
      </c>
      <c r="C27" s="56">
        <v>0</v>
      </c>
      <c r="D27" s="56"/>
      <c r="E27" s="56">
        <v>214</v>
      </c>
      <c r="F27" s="204">
        <v>0</v>
      </c>
      <c r="G27" s="103"/>
      <c r="H27" s="56">
        <v>0</v>
      </c>
      <c r="I27" s="56">
        <v>214</v>
      </c>
      <c r="J27" s="204">
        <v>0</v>
      </c>
    </row>
    <row r="28" spans="1:10" s="206" customFormat="1" ht="15" customHeight="1" hidden="1">
      <c r="A28" s="63"/>
      <c r="B28" s="56"/>
      <c r="C28" s="56"/>
      <c r="D28" s="56"/>
      <c r="E28" s="56"/>
      <c r="F28" s="204"/>
      <c r="G28" s="103"/>
      <c r="H28" s="56"/>
      <c r="I28" s="56"/>
      <c r="J28" s="204"/>
    </row>
    <row r="29" spans="1:10" s="206" customFormat="1" ht="15" customHeight="1">
      <c r="A29" s="63" t="s">
        <v>27</v>
      </c>
      <c r="B29" s="56">
        <v>0</v>
      </c>
      <c r="C29" s="56">
        <v>41</v>
      </c>
      <c r="D29" s="56"/>
      <c r="E29" s="56">
        <v>-41</v>
      </c>
      <c r="F29" s="204" t="s">
        <v>101</v>
      </c>
      <c r="G29" s="103"/>
      <c r="H29" s="56">
        <v>-22</v>
      </c>
      <c r="I29" s="56">
        <v>-22</v>
      </c>
      <c r="J29" s="204" t="s">
        <v>101</v>
      </c>
    </row>
    <row r="30" spans="1:10" ht="4.5" customHeight="1">
      <c r="A30" s="41"/>
      <c r="B30" s="62"/>
      <c r="C30" s="56"/>
      <c r="D30" s="56"/>
      <c r="E30" s="56"/>
      <c r="F30" s="204"/>
      <c r="G30" s="103"/>
      <c r="H30" s="62"/>
      <c r="I30" s="56"/>
      <c r="J30" s="204"/>
    </row>
    <row r="31" spans="1:10" s="214" customFormat="1" ht="15" customHeight="1">
      <c r="A31" s="46" t="s">
        <v>29</v>
      </c>
      <c r="B31" s="98">
        <v>2241</v>
      </c>
      <c r="C31" s="98">
        <v>1547</v>
      </c>
      <c r="D31" s="98"/>
      <c r="E31" s="98">
        <v>694</v>
      </c>
      <c r="F31" s="233">
        <v>44.861021331609564</v>
      </c>
      <c r="G31" s="210"/>
      <c r="H31" s="98">
        <v>1564</v>
      </c>
      <c r="I31" s="98">
        <v>677</v>
      </c>
      <c r="J31" s="233">
        <v>43.28644501278772</v>
      </c>
    </row>
    <row r="32" spans="1:11" ht="18" customHeight="1">
      <c r="A32" s="554" t="s">
        <v>99</v>
      </c>
      <c r="B32" s="554"/>
      <c r="C32" s="554"/>
      <c r="D32" s="554"/>
      <c r="E32" s="554"/>
      <c r="F32" s="554"/>
      <c r="G32" s="215"/>
      <c r="H32" s="216"/>
      <c r="I32" s="217"/>
      <c r="J32" s="217"/>
      <c r="K32" s="217"/>
    </row>
    <row r="33" ht="1.5" customHeight="1"/>
  </sheetData>
  <mergeCells count="8">
    <mergeCell ref="I7:J7"/>
    <mergeCell ref="A32:F32"/>
    <mergeCell ref="B1:E1"/>
    <mergeCell ref="B2:E2"/>
    <mergeCell ref="A7:A8"/>
    <mergeCell ref="E7:F7"/>
    <mergeCell ref="C3:F3"/>
    <mergeCell ref="C4:F4"/>
  </mergeCells>
  <printOptions/>
  <pageMargins left="0.5905511811023623" right="0.7874015748031497" top="0.984251968503937" bottom="0.984251968503937" header="0.5118110236220472" footer="0.5118110236220472"/>
  <pageSetup horizontalDpi="600" verticalDpi="600" orientation="portrait" paperSize="9" scale="90" r:id="rId2"/>
  <colBreaks count="1" manualBreakCount="1">
    <brk id="10" max="65535" man="1"/>
  </colBreaks>
  <ignoredErrors>
    <ignoredError sqref="B7:J7" numberStoredAsText="1"/>
  </ignoredErrors>
  <drawing r:id="rId1"/>
</worksheet>
</file>

<file path=xl/worksheets/sheet6.xml><?xml version="1.0" encoding="utf-8"?>
<worksheet xmlns="http://schemas.openxmlformats.org/spreadsheetml/2006/main" xmlns:r="http://schemas.openxmlformats.org/officeDocument/2006/relationships">
  <sheetPr codeName="Foglio29"/>
  <dimension ref="A1:J42"/>
  <sheetViews>
    <sheetView showGridLines="0" workbookViewId="0" topLeftCell="A1">
      <selection activeCell="A1" sqref="A1"/>
    </sheetView>
  </sheetViews>
  <sheetFormatPr defaultColWidth="9.140625" defaultRowHeight="12.75"/>
  <cols>
    <col min="1" max="1" width="34.7109375" style="206" customWidth="1"/>
    <col min="2" max="3" width="8.8515625" style="206" customWidth="1"/>
    <col min="4" max="4" width="1.7109375" style="206" customWidth="1"/>
    <col min="5" max="5" width="8.00390625" style="206" customWidth="1"/>
    <col min="6" max="6" width="6.00390625" style="206" customWidth="1"/>
    <col min="7" max="7" width="0.2890625" style="206" customWidth="1"/>
    <col min="8" max="8" width="8.8515625" style="206" customWidth="1"/>
    <col min="9" max="9" width="8.00390625" style="206" customWidth="1"/>
    <col min="10" max="10" width="6.00390625" style="206" customWidth="1"/>
    <col min="11" max="16384" width="9.140625" style="206" customWidth="1"/>
  </cols>
  <sheetData>
    <row r="1" ht="15.75" customHeight="1">
      <c r="A1" s="218"/>
    </row>
    <row r="2" spans="1:2" ht="30" customHeight="1">
      <c r="A2" s="535" t="s">
        <v>201</v>
      </c>
      <c r="B2" s="535"/>
    </row>
    <row r="3" ht="12.75">
      <c r="A3" s="387"/>
    </row>
    <row r="4" spans="1:2" ht="15">
      <c r="A4" s="389" t="s">
        <v>44</v>
      </c>
      <c r="B4" s="389"/>
    </row>
    <row r="5" spans="1:10" ht="9" customHeight="1">
      <c r="A5" s="229"/>
      <c r="C5" s="111"/>
      <c r="D5" s="111"/>
      <c r="E5" s="111"/>
      <c r="F5" s="219"/>
      <c r="I5" s="111"/>
      <c r="J5" s="219"/>
    </row>
    <row r="6" spans="1:10" s="205" customFormat="1" ht="1.5" customHeight="1">
      <c r="A6" s="225"/>
      <c r="B6" s="226"/>
      <c r="C6" s="226"/>
      <c r="D6" s="226"/>
      <c r="E6" s="226"/>
      <c r="F6" s="226"/>
      <c r="G6" s="224"/>
      <c r="H6" s="226"/>
      <c r="I6" s="226"/>
      <c r="J6" s="226"/>
    </row>
    <row r="7" spans="1:10" s="205" customFormat="1" ht="9.75" customHeight="1">
      <c r="A7" s="115"/>
      <c r="B7" s="116"/>
      <c r="C7" s="220"/>
      <c r="D7" s="220"/>
      <c r="E7" s="536"/>
      <c r="F7" s="536"/>
      <c r="H7" s="116"/>
      <c r="I7" s="536" t="s">
        <v>4</v>
      </c>
      <c r="J7" s="536"/>
    </row>
    <row r="8" spans="1:10" s="214" customFormat="1" ht="12" customHeight="1">
      <c r="A8" s="553" t="s">
        <v>45</v>
      </c>
      <c r="B8" s="118" t="s">
        <v>42</v>
      </c>
      <c r="C8" s="118" t="s">
        <v>43</v>
      </c>
      <c r="D8" s="118"/>
      <c r="E8" s="557" t="s">
        <v>46</v>
      </c>
      <c r="F8" s="557"/>
      <c r="H8" s="118" t="s">
        <v>43</v>
      </c>
      <c r="I8" s="557" t="s">
        <v>46</v>
      </c>
      <c r="J8" s="557"/>
    </row>
    <row r="9" spans="1:10" s="214" customFormat="1" ht="14.25" customHeight="1">
      <c r="A9" s="547"/>
      <c r="B9" s="221"/>
      <c r="C9" s="201" t="s">
        <v>30</v>
      </c>
      <c r="D9" s="227"/>
      <c r="E9" s="134" t="s">
        <v>6</v>
      </c>
      <c r="F9" s="135" t="s">
        <v>2</v>
      </c>
      <c r="H9" s="221"/>
      <c r="I9" s="134" t="s">
        <v>6</v>
      </c>
      <c r="J9" s="135" t="s">
        <v>2</v>
      </c>
    </row>
    <row r="10" spans="1:10" s="205" customFormat="1" ht="12" customHeight="1">
      <c r="A10" s="30" t="s">
        <v>47</v>
      </c>
      <c r="B10" s="97">
        <v>32210</v>
      </c>
      <c r="C10" s="97">
        <v>38776</v>
      </c>
      <c r="D10" s="97"/>
      <c r="E10" s="56">
        <v>-6566</v>
      </c>
      <c r="F10" s="204">
        <v>-16.933154528574377</v>
      </c>
      <c r="G10" s="222"/>
      <c r="H10" s="97">
        <v>38892</v>
      </c>
      <c r="I10" s="56">
        <v>-6682</v>
      </c>
      <c r="J10" s="204">
        <v>-17.180911241386404</v>
      </c>
    </row>
    <row r="11" spans="1:10" s="205" customFormat="1" ht="12" customHeight="1">
      <c r="A11" s="30" t="s">
        <v>48</v>
      </c>
      <c r="B11" s="97">
        <v>3041</v>
      </c>
      <c r="C11" s="97">
        <v>2575</v>
      </c>
      <c r="D11" s="97"/>
      <c r="E11" s="56">
        <v>466</v>
      </c>
      <c r="F11" s="204">
        <v>18.097087378640776</v>
      </c>
      <c r="G11" s="222"/>
      <c r="H11" s="97">
        <v>2771</v>
      </c>
      <c r="I11" s="56">
        <v>270</v>
      </c>
      <c r="J11" s="204">
        <v>9.743774810537712</v>
      </c>
    </row>
    <row r="12" spans="1:10" s="205" customFormat="1" ht="12" customHeight="1">
      <c r="A12" s="30" t="s">
        <v>49</v>
      </c>
      <c r="B12" s="97">
        <v>0</v>
      </c>
      <c r="C12" s="97">
        <v>0</v>
      </c>
      <c r="D12" s="97"/>
      <c r="E12" s="56">
        <v>0</v>
      </c>
      <c r="F12" s="204">
        <v>0</v>
      </c>
      <c r="G12" s="222"/>
      <c r="H12" s="97">
        <v>0</v>
      </c>
      <c r="I12" s="56">
        <v>0</v>
      </c>
      <c r="J12" s="204">
        <v>0</v>
      </c>
    </row>
    <row r="13" spans="1:10" s="205" customFormat="1" ht="12" customHeight="1">
      <c r="A13" s="30" t="s">
        <v>50</v>
      </c>
      <c r="B13" s="97">
        <v>48746</v>
      </c>
      <c r="C13" s="97">
        <v>41046</v>
      </c>
      <c r="D13" s="97"/>
      <c r="E13" s="56">
        <v>7700</v>
      </c>
      <c r="F13" s="204">
        <v>18.75944062758856</v>
      </c>
      <c r="G13" s="222"/>
      <c r="H13" s="97">
        <v>35725</v>
      </c>
      <c r="I13" s="56">
        <v>13021</v>
      </c>
      <c r="J13" s="204">
        <v>36.44786564030791</v>
      </c>
    </row>
    <row r="14" spans="1:10" s="205" customFormat="1" ht="12" customHeight="1">
      <c r="A14" s="30" t="s">
        <v>51</v>
      </c>
      <c r="B14" s="97">
        <v>112314</v>
      </c>
      <c r="C14" s="97">
        <v>104022</v>
      </c>
      <c r="D14" s="97"/>
      <c r="E14" s="56">
        <v>8292</v>
      </c>
      <c r="F14" s="204">
        <v>7.971390667358828</v>
      </c>
      <c r="G14" s="222"/>
      <c r="H14" s="97">
        <v>110567</v>
      </c>
      <c r="I14" s="56">
        <v>1747</v>
      </c>
      <c r="J14" s="204">
        <v>1.5800374433601345</v>
      </c>
    </row>
    <row r="15" spans="1:10" s="205" customFormat="1" ht="12" customHeight="1">
      <c r="A15" s="30" t="s">
        <v>52</v>
      </c>
      <c r="B15" s="97"/>
      <c r="C15" s="97"/>
      <c r="D15" s="97"/>
      <c r="E15" s="56"/>
      <c r="F15" s="223"/>
      <c r="G15" s="222"/>
      <c r="H15" s="97"/>
      <c r="I15" s="56"/>
      <c r="J15" s="223"/>
    </row>
    <row r="16" spans="1:10" s="205" customFormat="1" ht="9" customHeight="1">
      <c r="A16" s="30" t="s">
        <v>53</v>
      </c>
      <c r="B16" s="97">
        <v>11988</v>
      </c>
      <c r="C16" s="97">
        <v>11792</v>
      </c>
      <c r="D16" s="97"/>
      <c r="E16" s="56">
        <v>196</v>
      </c>
      <c r="F16" s="204">
        <v>1.662143826322931</v>
      </c>
      <c r="G16" s="222"/>
      <c r="H16" s="97">
        <v>11568</v>
      </c>
      <c r="I16" s="56">
        <v>420</v>
      </c>
      <c r="J16" s="204">
        <v>3.6307053941908713</v>
      </c>
    </row>
    <row r="17" spans="1:10" s="205" customFormat="1" ht="12" customHeight="1">
      <c r="A17" s="30" t="s">
        <v>54</v>
      </c>
      <c r="B17" s="97">
        <v>1833</v>
      </c>
      <c r="C17" s="97">
        <v>1875</v>
      </c>
      <c r="D17" s="97"/>
      <c r="E17" s="56">
        <v>-42</v>
      </c>
      <c r="F17" s="204">
        <v>-2.24</v>
      </c>
      <c r="G17" s="222"/>
      <c r="H17" s="97">
        <v>1873</v>
      </c>
      <c r="I17" s="56">
        <v>-40</v>
      </c>
      <c r="J17" s="204">
        <v>-2.1356113187399894</v>
      </c>
    </row>
    <row r="18" spans="1:10" s="205" customFormat="1" ht="12" customHeight="1">
      <c r="A18" s="30" t="s">
        <v>55</v>
      </c>
      <c r="B18" s="97">
        <v>1686</v>
      </c>
      <c r="C18" s="97">
        <v>2337</v>
      </c>
      <c r="D18" s="97"/>
      <c r="E18" s="56">
        <v>-651</v>
      </c>
      <c r="F18" s="204">
        <v>-27.85622593068036</v>
      </c>
      <c r="G18" s="222"/>
      <c r="H18" s="97">
        <v>2258</v>
      </c>
      <c r="I18" s="56">
        <v>-572</v>
      </c>
      <c r="J18" s="204">
        <v>-25.33215234720992</v>
      </c>
    </row>
    <row r="19" spans="1:10" s="205" customFormat="1" ht="12" customHeight="1">
      <c r="A19" s="30" t="s">
        <v>56</v>
      </c>
      <c r="B19" s="97"/>
      <c r="C19" s="97"/>
      <c r="D19" s="97"/>
      <c r="E19" s="97"/>
      <c r="F19" s="121"/>
      <c r="G19" s="222"/>
      <c r="H19" s="97"/>
      <c r="I19" s="97"/>
      <c r="J19" s="121"/>
    </row>
    <row r="20" spans="1:10" s="205" customFormat="1" ht="9" customHeight="1">
      <c r="A20" s="30" t="s">
        <v>57</v>
      </c>
      <c r="B20" s="97">
        <v>0</v>
      </c>
      <c r="C20" s="97">
        <v>0</v>
      </c>
      <c r="D20" s="97"/>
      <c r="E20" s="56">
        <v>0</v>
      </c>
      <c r="F20" s="204">
        <v>0</v>
      </c>
      <c r="G20" s="222"/>
      <c r="H20" s="97">
        <v>0</v>
      </c>
      <c r="I20" s="56">
        <v>0</v>
      </c>
      <c r="J20" s="204">
        <v>0</v>
      </c>
    </row>
    <row r="21" spans="1:10" s="205" customFormat="1" ht="12" customHeight="1">
      <c r="A21" s="30" t="s">
        <v>58</v>
      </c>
      <c r="B21" s="97">
        <v>4390</v>
      </c>
      <c r="C21" s="97">
        <v>4166</v>
      </c>
      <c r="D21" s="97"/>
      <c r="E21" s="56">
        <v>224</v>
      </c>
      <c r="F21" s="204">
        <v>5.376860297647624</v>
      </c>
      <c r="G21" s="222"/>
      <c r="H21" s="97">
        <v>4151</v>
      </c>
      <c r="I21" s="56">
        <v>239</v>
      </c>
      <c r="J21" s="204">
        <v>5.7576487593351</v>
      </c>
    </row>
    <row r="22" spans="1:10" s="205" customFormat="1" ht="4.5" customHeight="1">
      <c r="A22" s="30"/>
      <c r="B22" s="97"/>
      <c r="C22" s="97"/>
      <c r="D22" s="97"/>
      <c r="E22" s="97"/>
      <c r="F22" s="121"/>
      <c r="G22" s="222"/>
      <c r="H22" s="97"/>
      <c r="I22" s="97"/>
      <c r="J22" s="121"/>
    </row>
    <row r="23" spans="1:10" s="214" customFormat="1" ht="15" customHeight="1">
      <c r="A23" s="228" t="s">
        <v>59</v>
      </c>
      <c r="B23" s="124">
        <v>216208</v>
      </c>
      <c r="C23" s="124">
        <v>206589</v>
      </c>
      <c r="D23" s="124"/>
      <c r="E23" s="124">
        <v>9619</v>
      </c>
      <c r="F23" s="124">
        <v>4.656104632870095</v>
      </c>
      <c r="G23" s="124"/>
      <c r="H23" s="124">
        <v>207805</v>
      </c>
      <c r="I23" s="124">
        <v>8403</v>
      </c>
      <c r="J23" s="234">
        <v>4.043694810038257</v>
      </c>
    </row>
    <row r="24" spans="1:10" ht="19.5" customHeight="1">
      <c r="A24" s="127"/>
      <c r="B24" s="128"/>
      <c r="C24" s="219"/>
      <c r="D24" s="219"/>
      <c r="E24" s="219"/>
      <c r="F24" s="219"/>
      <c r="H24" s="128"/>
      <c r="I24" s="219"/>
      <c r="J24" s="219"/>
    </row>
    <row r="25" spans="1:10" s="214" customFormat="1" ht="12" customHeight="1">
      <c r="A25" s="553" t="s">
        <v>60</v>
      </c>
      <c r="B25" s="118" t="s">
        <v>42</v>
      </c>
      <c r="C25" s="118" t="s">
        <v>43</v>
      </c>
      <c r="D25" s="118"/>
      <c r="E25" s="557" t="s">
        <v>46</v>
      </c>
      <c r="F25" s="557"/>
      <c r="H25" s="118" t="s">
        <v>43</v>
      </c>
      <c r="I25" s="557" t="s">
        <v>46</v>
      </c>
      <c r="J25" s="557"/>
    </row>
    <row r="26" spans="1:10" s="214" customFormat="1" ht="14.25" customHeight="1">
      <c r="A26" s="537"/>
      <c r="B26" s="221"/>
      <c r="C26" s="201" t="s">
        <v>30</v>
      </c>
      <c r="D26" s="227"/>
      <c r="E26" s="134" t="s">
        <v>6</v>
      </c>
      <c r="F26" s="135" t="s">
        <v>2</v>
      </c>
      <c r="H26" s="221"/>
      <c r="I26" s="134" t="s">
        <v>6</v>
      </c>
      <c r="J26" s="135" t="s">
        <v>2</v>
      </c>
    </row>
    <row r="27" spans="1:10" s="205" customFormat="1" ht="12" customHeight="1">
      <c r="A27" s="142" t="s">
        <v>61</v>
      </c>
      <c r="B27" s="97">
        <v>39021</v>
      </c>
      <c r="C27" s="97">
        <v>33141</v>
      </c>
      <c r="D27" s="97"/>
      <c r="E27" s="56">
        <v>5880</v>
      </c>
      <c r="F27" s="204">
        <v>17.742373495066534</v>
      </c>
      <c r="G27" s="97"/>
      <c r="H27" s="97">
        <v>33182</v>
      </c>
      <c r="I27" s="56">
        <v>5839</v>
      </c>
      <c r="J27" s="204">
        <v>17.596889880055453</v>
      </c>
    </row>
    <row r="28" spans="1:10" s="205" customFormat="1" ht="12" customHeight="1">
      <c r="A28" s="45" t="s">
        <v>62</v>
      </c>
      <c r="B28" s="97">
        <v>143355</v>
      </c>
      <c r="C28" s="97">
        <v>136883</v>
      </c>
      <c r="D28" s="97"/>
      <c r="E28" s="56">
        <v>6472</v>
      </c>
      <c r="F28" s="204">
        <v>4.728125479424033</v>
      </c>
      <c r="G28" s="222"/>
      <c r="H28" s="97">
        <v>137862</v>
      </c>
      <c r="I28" s="56">
        <v>5493</v>
      </c>
      <c r="J28" s="204">
        <v>3.984419201810506</v>
      </c>
    </row>
    <row r="29" spans="1:10" s="205" customFormat="1" ht="12" customHeight="1">
      <c r="A29" s="45" t="s">
        <v>63</v>
      </c>
      <c r="B29" s="97">
        <v>9385</v>
      </c>
      <c r="C29" s="97">
        <v>14061</v>
      </c>
      <c r="D29" s="97"/>
      <c r="E29" s="56">
        <v>-4676</v>
      </c>
      <c r="F29" s="204">
        <v>-33.25510276651732</v>
      </c>
      <c r="G29" s="222"/>
      <c r="H29" s="97">
        <v>14136</v>
      </c>
      <c r="I29" s="56">
        <v>-4751</v>
      </c>
      <c r="J29" s="204">
        <v>-33.6092246745897</v>
      </c>
    </row>
    <row r="30" spans="1:10" s="205" customFormat="1" ht="12" customHeight="1">
      <c r="A30" s="45" t="s">
        <v>64</v>
      </c>
      <c r="B30" s="97">
        <v>836</v>
      </c>
      <c r="C30" s="97">
        <v>457</v>
      </c>
      <c r="D30" s="97"/>
      <c r="E30" s="56">
        <v>379</v>
      </c>
      <c r="F30" s="204">
        <v>82.93216630196936</v>
      </c>
      <c r="G30" s="222"/>
      <c r="H30" s="97">
        <v>437</v>
      </c>
      <c r="I30" s="56">
        <v>399</v>
      </c>
      <c r="J30" s="204">
        <v>91.30434782608695</v>
      </c>
    </row>
    <row r="31" spans="1:10" s="205" customFormat="1" ht="12" customHeight="1">
      <c r="A31" s="45" t="s">
        <v>65</v>
      </c>
      <c r="B31" s="97"/>
      <c r="C31" s="97"/>
      <c r="D31" s="97"/>
      <c r="E31" s="56"/>
      <c r="F31" s="223"/>
      <c r="G31" s="222"/>
      <c r="H31" s="97"/>
      <c r="I31" s="56"/>
      <c r="J31" s="223"/>
    </row>
    <row r="32" spans="1:10" s="205" customFormat="1" ht="9" customHeight="1">
      <c r="A32" s="45" t="s">
        <v>66</v>
      </c>
      <c r="B32" s="97">
        <v>0</v>
      </c>
      <c r="C32" s="97">
        <v>0</v>
      </c>
      <c r="D32" s="97"/>
      <c r="E32" s="56">
        <v>0</v>
      </c>
      <c r="F32" s="204">
        <v>0</v>
      </c>
      <c r="G32" s="222"/>
      <c r="H32" s="97">
        <v>0</v>
      </c>
      <c r="I32" s="56">
        <v>0</v>
      </c>
      <c r="J32" s="204">
        <v>0</v>
      </c>
    </row>
    <row r="33" spans="1:10" s="205" customFormat="1" ht="12" customHeight="1">
      <c r="A33" s="45" t="s">
        <v>67</v>
      </c>
      <c r="B33" s="97">
        <v>5923</v>
      </c>
      <c r="C33" s="97">
        <v>5606</v>
      </c>
      <c r="D33" s="97"/>
      <c r="E33" s="56">
        <v>317</v>
      </c>
      <c r="F33" s="204">
        <v>5.6546557260078485</v>
      </c>
      <c r="G33" s="222"/>
      <c r="H33" s="97">
        <v>5728</v>
      </c>
      <c r="I33" s="56">
        <v>195</v>
      </c>
      <c r="J33" s="204">
        <v>3.4043296089385473</v>
      </c>
    </row>
    <row r="34" spans="1:10" s="205" customFormat="1" ht="12" customHeight="1">
      <c r="A34" s="142" t="s">
        <v>68</v>
      </c>
      <c r="B34" s="97">
        <v>2365</v>
      </c>
      <c r="C34" s="97">
        <v>2207</v>
      </c>
      <c r="D34" s="97"/>
      <c r="E34" s="56">
        <v>158</v>
      </c>
      <c r="F34" s="204">
        <v>7.159039420027186</v>
      </c>
      <c r="G34" s="222"/>
      <c r="H34" s="97">
        <v>2209</v>
      </c>
      <c r="I34" s="56">
        <v>156</v>
      </c>
      <c r="J34" s="204">
        <v>7.062019013128112</v>
      </c>
    </row>
    <row r="35" spans="1:10" s="205" customFormat="1" ht="12" customHeight="1">
      <c r="A35" s="45" t="s">
        <v>69</v>
      </c>
      <c r="B35" s="97">
        <v>3613</v>
      </c>
      <c r="C35" s="97">
        <v>3596</v>
      </c>
      <c r="D35" s="97"/>
      <c r="E35" s="56">
        <v>17</v>
      </c>
      <c r="F35" s="204">
        <v>0.4727474972191324</v>
      </c>
      <c r="G35" s="222"/>
      <c r="H35" s="97">
        <v>3596</v>
      </c>
      <c r="I35" s="56">
        <v>17</v>
      </c>
      <c r="J35" s="204">
        <v>0.4727474972191324</v>
      </c>
    </row>
    <row r="36" spans="1:10" s="205" customFormat="1" ht="12" customHeight="1">
      <c r="A36" s="45" t="s">
        <v>70</v>
      </c>
      <c r="B36" s="97">
        <v>7859</v>
      </c>
      <c r="C36" s="97">
        <v>7794</v>
      </c>
      <c r="D36" s="97"/>
      <c r="E36" s="56">
        <v>65</v>
      </c>
      <c r="F36" s="204">
        <v>0.833974852450603</v>
      </c>
      <c r="G36" s="222"/>
      <c r="H36" s="97">
        <v>7794</v>
      </c>
      <c r="I36" s="56">
        <v>65</v>
      </c>
      <c r="J36" s="204">
        <v>0.833974852450603</v>
      </c>
    </row>
    <row r="37" spans="1:10" s="205" customFormat="1" ht="12" customHeight="1">
      <c r="A37" s="45" t="s">
        <v>71</v>
      </c>
      <c r="B37" s="97">
        <v>1610</v>
      </c>
      <c r="C37" s="97">
        <v>1297</v>
      </c>
      <c r="D37" s="97"/>
      <c r="E37" s="56">
        <v>313</v>
      </c>
      <c r="F37" s="204">
        <v>24.132613723978412</v>
      </c>
      <c r="G37" s="222"/>
      <c r="H37" s="97">
        <v>1297</v>
      </c>
      <c r="I37" s="56">
        <v>313</v>
      </c>
      <c r="J37" s="204">
        <v>24.132613723978412</v>
      </c>
    </row>
    <row r="38" spans="1:10" s="205" customFormat="1" ht="12" customHeight="1">
      <c r="A38" s="45" t="s">
        <v>72</v>
      </c>
      <c r="B38" s="97">
        <v>2241</v>
      </c>
      <c r="C38" s="97">
        <v>1547</v>
      </c>
      <c r="D38" s="97"/>
      <c r="E38" s="56">
        <v>694</v>
      </c>
      <c r="F38" s="204">
        <v>44.861021331609564</v>
      </c>
      <c r="G38" s="222"/>
      <c r="H38" s="97">
        <v>1564</v>
      </c>
      <c r="I38" s="56">
        <v>677</v>
      </c>
      <c r="J38" s="204">
        <v>43.28644501278772</v>
      </c>
    </row>
    <row r="39" spans="2:10" s="205" customFormat="1" ht="4.5" customHeight="1">
      <c r="B39" s="123"/>
      <c r="C39" s="97"/>
      <c r="D39" s="97"/>
      <c r="E39" s="56"/>
      <c r="F39" s="223"/>
      <c r="G39" s="222"/>
      <c r="H39" s="123"/>
      <c r="I39" s="56"/>
      <c r="J39" s="223"/>
    </row>
    <row r="40" spans="1:10" s="214" customFormat="1" ht="15" customHeight="1">
      <c r="A40" s="228" t="s">
        <v>73</v>
      </c>
      <c r="B40" s="124">
        <v>216208</v>
      </c>
      <c r="C40" s="124">
        <v>206589</v>
      </c>
      <c r="D40" s="124"/>
      <c r="E40" s="124">
        <v>9619</v>
      </c>
      <c r="F40" s="124">
        <v>4.656104632870095</v>
      </c>
      <c r="G40" s="124"/>
      <c r="H40" s="124">
        <v>207805</v>
      </c>
      <c r="I40" s="124">
        <v>8403</v>
      </c>
      <c r="J40" s="234">
        <v>4.043694810038257</v>
      </c>
    </row>
    <row r="41" spans="1:7" s="205" customFormat="1" ht="18" customHeight="1">
      <c r="A41" s="552" t="s">
        <v>100</v>
      </c>
      <c r="B41" s="552"/>
      <c r="C41" s="552"/>
      <c r="D41" s="552"/>
      <c r="E41" s="552"/>
      <c r="F41" s="552"/>
      <c r="G41" s="224"/>
    </row>
    <row r="42" spans="1:10" s="205" customFormat="1" ht="1.5" customHeight="1">
      <c r="A42" s="225"/>
      <c r="B42" s="226"/>
      <c r="C42" s="226"/>
      <c r="D42" s="226"/>
      <c r="E42" s="226"/>
      <c r="F42" s="226"/>
      <c r="G42" s="224"/>
      <c r="H42" s="226"/>
      <c r="I42" s="226"/>
      <c r="J42" s="226"/>
    </row>
  </sheetData>
  <mergeCells count="10">
    <mergeCell ref="A41:F41"/>
    <mergeCell ref="E7:F7"/>
    <mergeCell ref="A8:A9"/>
    <mergeCell ref="E8:F8"/>
    <mergeCell ref="A25:A26"/>
    <mergeCell ref="E25:F25"/>
    <mergeCell ref="A2:B2"/>
    <mergeCell ref="I25:J25"/>
    <mergeCell ref="I7:J7"/>
    <mergeCell ref="I8:J8"/>
  </mergeCells>
  <printOptions/>
  <pageMargins left="0.75" right="0.75" top="1" bottom="1" header="0.5" footer="0.5"/>
  <pageSetup horizontalDpi="600" verticalDpi="600" orientation="portrait" paperSize="9" scale="95" r:id="rId2"/>
  <headerFooter alignWithMargins="0">
    <oddHeader>&amp;C&amp;A</oddHead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2:E33"/>
  <sheetViews>
    <sheetView showGridLines="0" workbookViewId="0" topLeftCell="A1">
      <selection activeCell="B2" sqref="B2"/>
    </sheetView>
  </sheetViews>
  <sheetFormatPr defaultColWidth="9.140625" defaultRowHeight="12.75"/>
  <cols>
    <col min="1" max="1" width="3.00390625" style="419" customWidth="1"/>
    <col min="2" max="2" width="44.8515625" style="0" customWidth="1"/>
    <col min="3" max="3" width="12.28125" style="0" customWidth="1"/>
    <col min="4" max="4" width="12.7109375" style="0" bestFit="1" customWidth="1"/>
    <col min="5" max="5" width="13.57421875" style="442" customWidth="1"/>
  </cols>
  <sheetData>
    <row r="2" spans="1:5" ht="25.5">
      <c r="A2" s="406" t="s">
        <v>203</v>
      </c>
      <c r="B2" s="404"/>
      <c r="C2" s="404"/>
      <c r="D2" s="404"/>
      <c r="E2" s="437"/>
    </row>
    <row r="3" spans="1:5" ht="18">
      <c r="A3" s="538"/>
      <c r="B3" s="538"/>
      <c r="C3" s="538"/>
      <c r="D3" s="538"/>
      <c r="E3" s="438"/>
    </row>
    <row r="4" spans="1:5" ht="15">
      <c r="A4" s="515" t="s">
        <v>248</v>
      </c>
      <c r="B4" s="405"/>
      <c r="C4" s="405"/>
      <c r="D4" s="405"/>
      <c r="E4" s="439"/>
    </row>
    <row r="5" spans="1:5" ht="13.5" thickBot="1">
      <c r="A5" s="408"/>
      <c r="B5" s="390"/>
      <c r="C5" s="391"/>
      <c r="D5" s="390"/>
      <c r="E5" s="438"/>
    </row>
    <row r="6" spans="1:5" ht="18">
      <c r="A6" s="409"/>
      <c r="B6" s="392"/>
      <c r="C6" s="393" t="s">
        <v>103</v>
      </c>
      <c r="D6" s="394" t="s">
        <v>104</v>
      </c>
      <c r="E6" s="440" t="s">
        <v>204</v>
      </c>
    </row>
    <row r="7" spans="1:5" ht="13.5" thickBot="1">
      <c r="A7" s="410"/>
      <c r="B7" s="395"/>
      <c r="C7" s="416" t="s">
        <v>110</v>
      </c>
      <c r="D7" s="420" t="s">
        <v>110</v>
      </c>
      <c r="E7" s="441" t="s">
        <v>181</v>
      </c>
    </row>
    <row r="8" spans="1:5" ht="12.75">
      <c r="A8" s="411" t="s">
        <v>112</v>
      </c>
      <c r="B8" s="396" t="s">
        <v>7</v>
      </c>
      <c r="C8" s="422">
        <v>4138</v>
      </c>
      <c r="D8" s="432">
        <v>3798</v>
      </c>
      <c r="E8" s="443">
        <v>9</v>
      </c>
    </row>
    <row r="9" spans="1:5" ht="12.75">
      <c r="A9" s="411" t="s">
        <v>113</v>
      </c>
      <c r="B9" s="396" t="s">
        <v>114</v>
      </c>
      <c r="C9" s="423">
        <v>3389</v>
      </c>
      <c r="D9" s="432">
        <v>3284</v>
      </c>
      <c r="E9" s="443">
        <v>3.2</v>
      </c>
    </row>
    <row r="10" spans="1:5" ht="27" customHeight="1">
      <c r="A10" s="517" t="s">
        <v>115</v>
      </c>
      <c r="B10" s="397" t="s">
        <v>116</v>
      </c>
      <c r="C10" s="423">
        <v>85</v>
      </c>
      <c r="D10" s="432">
        <v>58</v>
      </c>
      <c r="E10" s="443">
        <v>46.6</v>
      </c>
    </row>
    <row r="11" spans="1:5" ht="12.75">
      <c r="A11" s="411" t="s">
        <v>117</v>
      </c>
      <c r="B11" s="396" t="s">
        <v>118</v>
      </c>
      <c r="C11" s="423">
        <v>889</v>
      </c>
      <c r="D11" s="432">
        <v>526</v>
      </c>
      <c r="E11" s="443">
        <v>69</v>
      </c>
    </row>
    <row r="12" spans="1:5" ht="12.75">
      <c r="A12" s="411" t="s">
        <v>119</v>
      </c>
      <c r="B12" s="396" t="s">
        <v>120</v>
      </c>
      <c r="C12" s="423">
        <v>128</v>
      </c>
      <c r="D12" s="432">
        <v>104</v>
      </c>
      <c r="E12" s="443">
        <v>23.1</v>
      </c>
    </row>
    <row r="13" spans="1:5" ht="13.5" thickBot="1">
      <c r="A13" s="412" t="s">
        <v>121</v>
      </c>
      <c r="B13" s="398" t="s">
        <v>84</v>
      </c>
      <c r="C13" s="424">
        <v>469</v>
      </c>
      <c r="D13" s="433">
        <v>431</v>
      </c>
      <c r="E13" s="421">
        <v>8.8</v>
      </c>
    </row>
    <row r="14" spans="1:5" ht="13.5" thickBot="1">
      <c r="A14" s="413" t="s">
        <v>122</v>
      </c>
      <c r="B14" s="399" t="s">
        <v>123</v>
      </c>
      <c r="C14" s="425">
        <v>9098</v>
      </c>
      <c r="D14" s="434">
        <v>8201</v>
      </c>
      <c r="E14" s="444">
        <v>10.9</v>
      </c>
    </row>
    <row r="15" spans="1:5" ht="12.75">
      <c r="A15" s="414" t="s">
        <v>124</v>
      </c>
      <c r="B15" s="396" t="s">
        <v>125</v>
      </c>
      <c r="C15" s="426">
        <v>-501</v>
      </c>
      <c r="D15" s="435">
        <v>-492</v>
      </c>
      <c r="E15" s="445">
        <v>1.8</v>
      </c>
    </row>
    <row r="16" spans="1:5" ht="13.5" thickBot="1">
      <c r="A16" s="412" t="s">
        <v>126</v>
      </c>
      <c r="B16" s="398" t="s">
        <v>127</v>
      </c>
      <c r="C16" s="427">
        <v>-12</v>
      </c>
      <c r="D16" s="433">
        <v>-1</v>
      </c>
      <c r="E16" s="421" t="s">
        <v>164</v>
      </c>
    </row>
    <row r="17" spans="1:5" ht="13.5" thickBot="1">
      <c r="A17" s="413" t="s">
        <v>122</v>
      </c>
      <c r="B17" s="401" t="s">
        <v>128</v>
      </c>
      <c r="C17" s="425">
        <v>8585</v>
      </c>
      <c r="D17" s="434">
        <v>7708</v>
      </c>
      <c r="E17" s="444">
        <v>11.4</v>
      </c>
    </row>
    <row r="18" spans="1:5" ht="12.75">
      <c r="A18" s="414" t="s">
        <v>129</v>
      </c>
      <c r="B18" s="400" t="s">
        <v>130</v>
      </c>
      <c r="C18" s="428">
        <v>-2945</v>
      </c>
      <c r="D18" s="435">
        <v>-2769</v>
      </c>
      <c r="E18" s="445">
        <v>6.4</v>
      </c>
    </row>
    <row r="19" spans="1:5" ht="12.75">
      <c r="A19" s="411" t="s">
        <v>131</v>
      </c>
      <c r="B19" s="396" t="s">
        <v>132</v>
      </c>
      <c r="C19" s="429">
        <v>-1552</v>
      </c>
      <c r="D19" s="432">
        <v>-1452</v>
      </c>
      <c r="E19" s="443">
        <v>6.9</v>
      </c>
    </row>
    <row r="20" spans="1:5" ht="13.5" thickBot="1">
      <c r="A20" s="411" t="s">
        <v>133</v>
      </c>
      <c r="B20" s="396" t="s">
        <v>134</v>
      </c>
      <c r="C20" s="430">
        <v>-401</v>
      </c>
      <c r="D20" s="433">
        <v>-435</v>
      </c>
      <c r="E20" s="421">
        <v>-7.8</v>
      </c>
    </row>
    <row r="21" spans="1:5" ht="12.75">
      <c r="A21" s="415" t="s">
        <v>122</v>
      </c>
      <c r="B21" s="396" t="s">
        <v>135</v>
      </c>
      <c r="C21" s="429">
        <v>-4898</v>
      </c>
      <c r="D21" s="432">
        <v>-4656</v>
      </c>
      <c r="E21" s="443">
        <v>5.2</v>
      </c>
    </row>
    <row r="22" spans="1:5" ht="12.75">
      <c r="A22" s="411" t="s">
        <v>136</v>
      </c>
      <c r="B22" s="396" t="s">
        <v>137</v>
      </c>
      <c r="C22" s="429">
        <v>53</v>
      </c>
      <c r="D22" s="432">
        <v>74</v>
      </c>
      <c r="E22" s="443">
        <v>-28.4</v>
      </c>
    </row>
    <row r="23" spans="1:5" ht="12.75">
      <c r="A23" s="411" t="s">
        <v>138</v>
      </c>
      <c r="B23" s="396" t="s">
        <v>139</v>
      </c>
      <c r="C23" s="429" t="s">
        <v>205</v>
      </c>
      <c r="D23" s="432">
        <v>-47</v>
      </c>
      <c r="E23" s="443" t="s">
        <v>164</v>
      </c>
    </row>
    <row r="24" spans="1:5" ht="12.75">
      <c r="A24" s="411" t="s">
        <v>140</v>
      </c>
      <c r="B24" s="396" t="s">
        <v>141</v>
      </c>
      <c r="C24" s="429">
        <v>28</v>
      </c>
      <c r="D24" s="432">
        <v>16</v>
      </c>
      <c r="E24" s="443">
        <v>75</v>
      </c>
    </row>
    <row r="25" spans="1:5" ht="13.5" thickBot="1">
      <c r="A25" s="411" t="s">
        <v>142</v>
      </c>
      <c r="B25" s="398" t="s">
        <v>20</v>
      </c>
      <c r="C25" s="430">
        <v>-178</v>
      </c>
      <c r="D25" s="433">
        <v>-141</v>
      </c>
      <c r="E25" s="421">
        <v>26.2</v>
      </c>
    </row>
    <row r="26" spans="1:5" ht="13.5" thickBot="1">
      <c r="A26" s="417" t="s">
        <v>122</v>
      </c>
      <c r="B26" s="401" t="s">
        <v>143</v>
      </c>
      <c r="C26" s="425">
        <v>3590</v>
      </c>
      <c r="D26" s="434">
        <v>2954</v>
      </c>
      <c r="E26" s="444">
        <v>21.5</v>
      </c>
    </row>
    <row r="27" spans="1:5" ht="12.75">
      <c r="A27" s="411" t="s">
        <v>144</v>
      </c>
      <c r="B27" s="400" t="s">
        <v>145</v>
      </c>
      <c r="C27" s="428">
        <v>-1067</v>
      </c>
      <c r="D27" s="435">
        <v>-919</v>
      </c>
      <c r="E27" s="445">
        <v>16.1</v>
      </c>
    </row>
    <row r="28" spans="1:5" ht="12.75">
      <c r="A28" s="411" t="s">
        <v>146</v>
      </c>
      <c r="B28" s="402" t="s">
        <v>147</v>
      </c>
      <c r="C28" s="429">
        <v>20</v>
      </c>
      <c r="D28" s="432">
        <v>5</v>
      </c>
      <c r="E28" s="443" t="s">
        <v>164</v>
      </c>
    </row>
    <row r="29" spans="1:5" ht="12.75">
      <c r="A29" s="411" t="s">
        <v>148</v>
      </c>
      <c r="B29" s="402" t="s">
        <v>149</v>
      </c>
      <c r="C29" s="429">
        <v>-341</v>
      </c>
      <c r="D29" s="432" t="s">
        <v>205</v>
      </c>
      <c r="E29" s="443" t="s">
        <v>164</v>
      </c>
    </row>
    <row r="30" spans="1:5" ht="13.5" thickBot="1">
      <c r="A30" s="412" t="s">
        <v>150</v>
      </c>
      <c r="B30" s="398" t="s">
        <v>151</v>
      </c>
      <c r="C30" s="430">
        <v>-54</v>
      </c>
      <c r="D30" s="433">
        <v>-57</v>
      </c>
      <c r="E30" s="421">
        <v>-5.3</v>
      </c>
    </row>
    <row r="31" spans="1:5" ht="13.5" thickBot="1">
      <c r="A31" s="418" t="s">
        <v>122</v>
      </c>
      <c r="B31" s="403" t="s">
        <v>152</v>
      </c>
      <c r="C31" s="431">
        <v>2148</v>
      </c>
      <c r="D31" s="436">
        <v>1983</v>
      </c>
      <c r="E31" s="446">
        <v>8.3</v>
      </c>
    </row>
    <row r="33" spans="1:5" ht="48" customHeight="1">
      <c r="A33" s="516" t="s">
        <v>247</v>
      </c>
      <c r="B33" s="539" t="s">
        <v>261</v>
      </c>
      <c r="C33" s="539"/>
      <c r="D33" s="539"/>
      <c r="E33" s="539"/>
    </row>
  </sheetData>
  <mergeCells count="2">
    <mergeCell ref="A3:D3"/>
    <mergeCell ref="B33:E33"/>
  </mergeCells>
  <printOptions/>
  <pageMargins left="0.75" right="0.75" top="1" bottom="1" header="0.5" footer="0.5"/>
  <pageSetup horizontalDpi="600" verticalDpi="600" orientation="portrait" paperSize="9" r:id="rId1"/>
  <ignoredErrors>
    <ignoredError sqref="A33" numberStoredAsText="1"/>
  </ignoredErrors>
</worksheet>
</file>

<file path=xl/worksheets/sheet8.xml><?xml version="1.0" encoding="utf-8"?>
<worksheet xmlns="http://schemas.openxmlformats.org/spreadsheetml/2006/main" xmlns:r="http://schemas.openxmlformats.org/officeDocument/2006/relationships">
  <dimension ref="A1:M66"/>
  <sheetViews>
    <sheetView showGridLines="0" workbookViewId="0" topLeftCell="A1">
      <selection activeCell="B2" sqref="B2"/>
    </sheetView>
  </sheetViews>
  <sheetFormatPr defaultColWidth="9.140625" defaultRowHeight="12.75" outlineLevelCol="1"/>
  <cols>
    <col min="1" max="1" width="2.7109375" style="458" customWidth="1"/>
    <col min="2" max="2" width="40.00390625" style="286" bestFit="1" customWidth="1"/>
    <col min="3" max="3" width="6.421875" style="287" customWidth="1" outlineLevel="1"/>
    <col min="4" max="4" width="6.421875" style="287" customWidth="1"/>
    <col min="5" max="5" width="6.421875" style="285" customWidth="1"/>
    <col min="6" max="6" width="6.421875" style="286" customWidth="1"/>
    <col min="7" max="7" width="2.00390625" style="287" customWidth="1"/>
    <col min="8" max="8" width="6.421875" style="285" customWidth="1"/>
    <col min="9" max="9" width="6.421875" style="286" customWidth="1"/>
    <col min="10" max="10" width="6.421875" style="287" customWidth="1"/>
    <col min="11" max="11" width="6.421875" style="285" customWidth="1"/>
    <col min="12" max="12" width="1.57421875" style="288" customWidth="1"/>
    <col min="13" max="16384" width="9.140625" style="282" customWidth="1"/>
  </cols>
  <sheetData>
    <row r="1" ht="18">
      <c r="A1" s="447" t="s">
        <v>179</v>
      </c>
    </row>
    <row r="2" ht="14.25" customHeight="1">
      <c r="A2" s="447"/>
    </row>
    <row r="3" ht="14.25">
      <c r="A3" s="530" t="s">
        <v>256</v>
      </c>
    </row>
    <row r="4" ht="13.5">
      <c r="A4" s="407"/>
    </row>
    <row r="5" spans="1:12" s="232" customFormat="1" ht="12.75" customHeight="1">
      <c r="A5" s="448"/>
      <c r="B5" s="235"/>
      <c r="C5" s="540" t="s">
        <v>103</v>
      </c>
      <c r="D5" s="540"/>
      <c r="E5" s="540"/>
      <c r="F5" s="540"/>
      <c r="G5" s="230"/>
      <c r="H5" s="574" t="s">
        <v>104</v>
      </c>
      <c r="I5" s="574"/>
      <c r="J5" s="574"/>
      <c r="K5" s="574"/>
      <c r="L5" s="231"/>
    </row>
    <row r="6" spans="1:12" s="232" customFormat="1" ht="9" customHeight="1">
      <c r="A6" s="449"/>
      <c r="B6" s="236"/>
      <c r="C6" s="237" t="s">
        <v>105</v>
      </c>
      <c r="D6" s="237" t="s">
        <v>106</v>
      </c>
      <c r="E6" s="237" t="s">
        <v>107</v>
      </c>
      <c r="F6" s="237" t="s">
        <v>108</v>
      </c>
      <c r="G6" s="238"/>
      <c r="H6" s="238" t="s">
        <v>105</v>
      </c>
      <c r="I6" s="238" t="s">
        <v>106</v>
      </c>
      <c r="J6" s="238" t="s">
        <v>107</v>
      </c>
      <c r="K6" s="238" t="s">
        <v>108</v>
      </c>
      <c r="L6" s="239"/>
    </row>
    <row r="7" spans="1:12" s="232" customFormat="1" ht="18.75" customHeight="1">
      <c r="A7" s="449"/>
      <c r="B7" s="236"/>
      <c r="C7" s="237" t="s">
        <v>109</v>
      </c>
      <c r="D7" s="237" t="s">
        <v>109</v>
      </c>
      <c r="E7" s="237" t="s">
        <v>109</v>
      </c>
      <c r="F7" s="237" t="s">
        <v>109</v>
      </c>
      <c r="G7" s="238"/>
      <c r="H7" s="238" t="s">
        <v>109</v>
      </c>
      <c r="I7" s="238" t="s">
        <v>109</v>
      </c>
      <c r="J7" s="238" t="s">
        <v>109</v>
      </c>
      <c r="K7" s="238" t="s">
        <v>109</v>
      </c>
      <c r="L7" s="239"/>
    </row>
    <row r="8" spans="1:12" s="242" customFormat="1" ht="10.5">
      <c r="A8" s="450"/>
      <c r="B8" s="240"/>
      <c r="C8" s="459" t="s">
        <v>110</v>
      </c>
      <c r="D8" s="459" t="s">
        <v>110</v>
      </c>
      <c r="E8" s="459" t="s">
        <v>110</v>
      </c>
      <c r="F8" s="459" t="s">
        <v>110</v>
      </c>
      <c r="G8" s="460"/>
      <c r="H8" s="461" t="s">
        <v>111</v>
      </c>
      <c r="I8" s="461" t="s">
        <v>111</v>
      </c>
      <c r="J8" s="461" t="s">
        <v>111</v>
      </c>
      <c r="K8" s="461" t="s">
        <v>111</v>
      </c>
      <c r="L8" s="241"/>
    </row>
    <row r="9" spans="1:13" s="232" customFormat="1" ht="12.75" customHeight="1">
      <c r="A9" s="451" t="s">
        <v>112</v>
      </c>
      <c r="B9" s="243" t="s">
        <v>7</v>
      </c>
      <c r="C9" s="244">
        <v>1080</v>
      </c>
      <c r="D9" s="245">
        <v>1039</v>
      </c>
      <c r="E9" s="245">
        <v>1026</v>
      </c>
      <c r="F9" s="245">
        <v>993</v>
      </c>
      <c r="G9" s="246"/>
      <c r="H9" s="246">
        <v>980</v>
      </c>
      <c r="I9" s="246">
        <v>954</v>
      </c>
      <c r="J9" s="246">
        <v>943</v>
      </c>
      <c r="K9" s="246">
        <v>921</v>
      </c>
      <c r="L9" s="246"/>
      <c r="M9" s="247"/>
    </row>
    <row r="10" spans="1:13" s="232" customFormat="1" ht="12.75" customHeight="1">
      <c r="A10" s="451" t="s">
        <v>113</v>
      </c>
      <c r="B10" s="243" t="s">
        <v>114</v>
      </c>
      <c r="C10" s="244">
        <v>855</v>
      </c>
      <c r="D10" s="245">
        <v>825</v>
      </c>
      <c r="E10" s="245">
        <v>856</v>
      </c>
      <c r="F10" s="245">
        <v>853</v>
      </c>
      <c r="G10" s="248"/>
      <c r="H10" s="248">
        <v>861</v>
      </c>
      <c r="I10" s="246">
        <v>860</v>
      </c>
      <c r="J10" s="246">
        <v>816</v>
      </c>
      <c r="K10" s="246">
        <v>747</v>
      </c>
      <c r="L10" s="246"/>
      <c r="M10" s="247"/>
    </row>
    <row r="11" spans="1:13" s="232" customFormat="1" ht="19.5" customHeight="1">
      <c r="A11" s="518" t="s">
        <v>115</v>
      </c>
      <c r="B11" s="273" t="s">
        <v>116</v>
      </c>
      <c r="C11" s="244">
        <v>37</v>
      </c>
      <c r="D11" s="245">
        <v>9</v>
      </c>
      <c r="E11" s="245">
        <v>29</v>
      </c>
      <c r="F11" s="245">
        <v>10</v>
      </c>
      <c r="G11" s="248"/>
      <c r="H11" s="248">
        <v>2</v>
      </c>
      <c r="I11" s="246">
        <v>13</v>
      </c>
      <c r="J11" s="246">
        <v>38</v>
      </c>
      <c r="K11" s="246">
        <v>5</v>
      </c>
      <c r="L11" s="246"/>
      <c r="M11" s="247"/>
    </row>
    <row r="12" spans="1:13" s="232" customFormat="1" ht="12.75" customHeight="1">
      <c r="A12" s="451" t="s">
        <v>117</v>
      </c>
      <c r="B12" s="243" t="s">
        <v>118</v>
      </c>
      <c r="C12" s="244">
        <v>429</v>
      </c>
      <c r="D12" s="245">
        <v>135</v>
      </c>
      <c r="E12" s="245">
        <v>181</v>
      </c>
      <c r="F12" s="245">
        <v>144</v>
      </c>
      <c r="G12" s="248"/>
      <c r="H12" s="248">
        <v>102</v>
      </c>
      <c r="I12" s="246">
        <v>207</v>
      </c>
      <c r="J12" s="246">
        <v>166</v>
      </c>
      <c r="K12" s="246">
        <v>51</v>
      </c>
      <c r="L12" s="246"/>
      <c r="M12" s="247"/>
    </row>
    <row r="13" spans="1:13" s="232" customFormat="1" ht="12.75" customHeight="1">
      <c r="A13" s="451" t="s">
        <v>119</v>
      </c>
      <c r="B13" s="243" t="s">
        <v>120</v>
      </c>
      <c r="C13" s="244">
        <v>52</v>
      </c>
      <c r="D13" s="245">
        <v>17</v>
      </c>
      <c r="E13" s="245">
        <v>44</v>
      </c>
      <c r="F13" s="245">
        <v>15</v>
      </c>
      <c r="G13" s="246"/>
      <c r="H13" s="246">
        <v>15</v>
      </c>
      <c r="I13" s="246">
        <v>11</v>
      </c>
      <c r="J13" s="246">
        <v>66</v>
      </c>
      <c r="K13" s="246">
        <v>12</v>
      </c>
      <c r="L13" s="246"/>
      <c r="M13" s="247"/>
    </row>
    <row r="14" spans="1:13" s="232" customFormat="1" ht="12.75" customHeight="1">
      <c r="A14" s="451" t="s">
        <v>121</v>
      </c>
      <c r="B14" s="249" t="s">
        <v>84</v>
      </c>
      <c r="C14" s="244">
        <v>173</v>
      </c>
      <c r="D14" s="245">
        <v>93</v>
      </c>
      <c r="E14" s="245">
        <v>103</v>
      </c>
      <c r="F14" s="245">
        <v>100</v>
      </c>
      <c r="G14" s="248"/>
      <c r="H14" s="246">
        <v>129</v>
      </c>
      <c r="I14" s="246">
        <v>120</v>
      </c>
      <c r="J14" s="246">
        <v>118</v>
      </c>
      <c r="K14" s="246">
        <v>64</v>
      </c>
      <c r="L14" s="246"/>
      <c r="M14" s="247"/>
    </row>
    <row r="15" spans="1:13" s="254" customFormat="1" ht="15.75" customHeight="1">
      <c r="A15" s="452" t="s">
        <v>122</v>
      </c>
      <c r="B15" s="250" t="s">
        <v>123</v>
      </c>
      <c r="C15" s="251">
        <v>2626</v>
      </c>
      <c r="D15" s="251">
        <v>2118</v>
      </c>
      <c r="E15" s="251">
        <v>2239</v>
      </c>
      <c r="F15" s="251">
        <v>2115</v>
      </c>
      <c r="G15" s="252"/>
      <c r="H15" s="252">
        <v>2089</v>
      </c>
      <c r="I15" s="252">
        <v>2165</v>
      </c>
      <c r="J15" s="252">
        <v>2147</v>
      </c>
      <c r="K15" s="252">
        <v>1800</v>
      </c>
      <c r="L15" s="253"/>
      <c r="M15" s="247"/>
    </row>
    <row r="16" spans="1:13" s="232" customFormat="1" ht="12.75" customHeight="1">
      <c r="A16" s="451" t="s">
        <v>124</v>
      </c>
      <c r="B16" s="255" t="s">
        <v>125</v>
      </c>
      <c r="C16" s="244">
        <v>-142</v>
      </c>
      <c r="D16" s="245">
        <v>-126</v>
      </c>
      <c r="E16" s="256">
        <v>-137</v>
      </c>
      <c r="F16" s="256">
        <v>-96</v>
      </c>
      <c r="G16" s="248"/>
      <c r="H16" s="248">
        <v>-135</v>
      </c>
      <c r="I16" s="246">
        <v>-128</v>
      </c>
      <c r="J16" s="248">
        <v>-142</v>
      </c>
      <c r="K16" s="248">
        <v>-87</v>
      </c>
      <c r="L16" s="246"/>
      <c r="M16" s="247"/>
    </row>
    <row r="17" spans="1:13" s="232" customFormat="1" ht="12.75" customHeight="1">
      <c r="A17" s="451" t="s">
        <v>126</v>
      </c>
      <c r="B17" s="249" t="s">
        <v>127</v>
      </c>
      <c r="C17" s="244">
        <v>-11</v>
      </c>
      <c r="D17" s="245">
        <v>-1</v>
      </c>
      <c r="E17" s="245">
        <v>0</v>
      </c>
      <c r="F17" s="245">
        <v>0</v>
      </c>
      <c r="G17" s="246"/>
      <c r="H17" s="246">
        <v>3</v>
      </c>
      <c r="I17" s="246">
        <v>-1</v>
      </c>
      <c r="J17" s="246">
        <v>-2</v>
      </c>
      <c r="K17" s="246">
        <v>-1</v>
      </c>
      <c r="L17" s="246"/>
      <c r="M17" s="247"/>
    </row>
    <row r="18" spans="1:13" s="258" customFormat="1" ht="15.75" customHeight="1">
      <c r="A18" s="452" t="s">
        <v>122</v>
      </c>
      <c r="B18" s="250" t="s">
        <v>128</v>
      </c>
      <c r="C18" s="251">
        <v>2473</v>
      </c>
      <c r="D18" s="251">
        <v>1991</v>
      </c>
      <c r="E18" s="251">
        <v>2102</v>
      </c>
      <c r="F18" s="251">
        <v>2019</v>
      </c>
      <c r="G18" s="252"/>
      <c r="H18" s="252">
        <v>1957</v>
      </c>
      <c r="I18" s="252">
        <v>2036</v>
      </c>
      <c r="J18" s="252">
        <v>2003</v>
      </c>
      <c r="K18" s="252">
        <v>1712</v>
      </c>
      <c r="L18" s="257"/>
      <c r="M18" s="247"/>
    </row>
    <row r="19" spans="1:13" s="232" customFormat="1" ht="12.75" customHeight="1">
      <c r="A19" s="451" t="s">
        <v>129</v>
      </c>
      <c r="B19" s="255" t="s">
        <v>130</v>
      </c>
      <c r="C19" s="244">
        <v>-823</v>
      </c>
      <c r="D19" s="256">
        <v>-724</v>
      </c>
      <c r="E19" s="256">
        <v>-705</v>
      </c>
      <c r="F19" s="256">
        <v>-693</v>
      </c>
      <c r="G19" s="248"/>
      <c r="H19" s="248">
        <v>-754</v>
      </c>
      <c r="I19" s="248">
        <v>-682</v>
      </c>
      <c r="J19" s="248">
        <v>-653</v>
      </c>
      <c r="K19" s="248">
        <v>-680</v>
      </c>
      <c r="L19" s="246"/>
      <c r="M19" s="247"/>
    </row>
    <row r="20" spans="1:13" s="232" customFormat="1" ht="12.75" customHeight="1">
      <c r="A20" s="451" t="s">
        <v>131</v>
      </c>
      <c r="B20" s="243" t="s">
        <v>132</v>
      </c>
      <c r="C20" s="244">
        <v>-477</v>
      </c>
      <c r="D20" s="256">
        <v>-342</v>
      </c>
      <c r="E20" s="256">
        <v>-371</v>
      </c>
      <c r="F20" s="256">
        <v>-362</v>
      </c>
      <c r="G20" s="248"/>
      <c r="H20" s="248">
        <v>-422</v>
      </c>
      <c r="I20" s="248">
        <v>-336</v>
      </c>
      <c r="J20" s="248">
        <v>-353</v>
      </c>
      <c r="K20" s="248">
        <v>-341</v>
      </c>
      <c r="L20" s="246"/>
      <c r="M20" s="247"/>
    </row>
    <row r="21" spans="1:13" s="232" customFormat="1" ht="13.5" customHeight="1">
      <c r="A21" s="451" t="s">
        <v>133</v>
      </c>
      <c r="B21" s="243" t="s">
        <v>134</v>
      </c>
      <c r="C21" s="259">
        <v>-127</v>
      </c>
      <c r="D21" s="260">
        <v>-92</v>
      </c>
      <c r="E21" s="260">
        <v>-98</v>
      </c>
      <c r="F21" s="260">
        <v>-84</v>
      </c>
      <c r="G21" s="261"/>
      <c r="H21" s="261">
        <v>-129</v>
      </c>
      <c r="I21" s="261">
        <v>-105</v>
      </c>
      <c r="J21" s="261">
        <v>-103</v>
      </c>
      <c r="K21" s="261">
        <v>-98</v>
      </c>
      <c r="L21" s="246"/>
      <c r="M21" s="247"/>
    </row>
    <row r="22" spans="1:13" s="232" customFormat="1" ht="12.75" customHeight="1">
      <c r="A22" s="451" t="s">
        <v>122</v>
      </c>
      <c r="B22" s="243" t="s">
        <v>135</v>
      </c>
      <c r="C22" s="245">
        <v>-1427</v>
      </c>
      <c r="D22" s="245">
        <v>-1158</v>
      </c>
      <c r="E22" s="245">
        <v>-1174</v>
      </c>
      <c r="F22" s="245">
        <v>-1139</v>
      </c>
      <c r="G22" s="248"/>
      <c r="H22" s="246">
        <v>-1305</v>
      </c>
      <c r="I22" s="246">
        <v>-1123</v>
      </c>
      <c r="J22" s="246">
        <v>-1109</v>
      </c>
      <c r="K22" s="246">
        <v>-1119</v>
      </c>
      <c r="L22" s="246"/>
      <c r="M22" s="247"/>
    </row>
    <row r="23" spans="1:13" s="232" customFormat="1" ht="12.75" customHeight="1">
      <c r="A23" s="451" t="s">
        <v>136</v>
      </c>
      <c r="B23" s="243" t="s">
        <v>137</v>
      </c>
      <c r="C23" s="244">
        <v>19</v>
      </c>
      <c r="D23" s="256">
        <v>8</v>
      </c>
      <c r="E23" s="256">
        <v>15</v>
      </c>
      <c r="F23" s="256">
        <v>11</v>
      </c>
      <c r="G23" s="248"/>
      <c r="H23" s="248">
        <v>25</v>
      </c>
      <c r="I23" s="248">
        <v>7</v>
      </c>
      <c r="J23" s="248">
        <v>32</v>
      </c>
      <c r="K23" s="248">
        <v>10</v>
      </c>
      <c r="L23" s="246"/>
      <c r="M23" s="247"/>
    </row>
    <row r="24" spans="1:13" s="232" customFormat="1" ht="12.75" customHeight="1">
      <c r="A24" s="451" t="s">
        <v>138</v>
      </c>
      <c r="B24" s="243" t="s">
        <v>139</v>
      </c>
      <c r="C24" s="244">
        <v>0</v>
      </c>
      <c r="D24" s="256">
        <v>0</v>
      </c>
      <c r="E24" s="256">
        <v>0</v>
      </c>
      <c r="F24" s="256">
        <v>0</v>
      </c>
      <c r="G24" s="248"/>
      <c r="H24" s="248">
        <v>-46</v>
      </c>
      <c r="I24" s="248">
        <v>-1</v>
      </c>
      <c r="J24" s="248">
        <v>0</v>
      </c>
      <c r="K24" s="248">
        <v>0</v>
      </c>
      <c r="L24" s="246"/>
      <c r="M24" s="247"/>
    </row>
    <row r="25" spans="1:13" s="232" customFormat="1" ht="12.75" customHeight="1">
      <c r="A25" s="451" t="s">
        <v>140</v>
      </c>
      <c r="B25" s="243" t="s">
        <v>141</v>
      </c>
      <c r="C25" s="244">
        <v>27</v>
      </c>
      <c r="D25" s="256">
        <v>1</v>
      </c>
      <c r="E25" s="256">
        <v>0</v>
      </c>
      <c r="F25" s="256">
        <v>0</v>
      </c>
      <c r="G25" s="248"/>
      <c r="H25" s="248">
        <v>3</v>
      </c>
      <c r="I25" s="248">
        <v>0</v>
      </c>
      <c r="J25" s="248">
        <v>13</v>
      </c>
      <c r="K25" s="248">
        <v>0</v>
      </c>
      <c r="L25" s="246"/>
      <c r="M25" s="247"/>
    </row>
    <row r="26" spans="1:13" s="232" customFormat="1" ht="12.75" customHeight="1">
      <c r="A26" s="451" t="s">
        <v>142</v>
      </c>
      <c r="B26" s="249" t="s">
        <v>20</v>
      </c>
      <c r="C26" s="244">
        <v>-79</v>
      </c>
      <c r="D26" s="256">
        <v>-34</v>
      </c>
      <c r="E26" s="245">
        <v>-27</v>
      </c>
      <c r="F26" s="245">
        <v>-38</v>
      </c>
      <c r="G26" s="248"/>
      <c r="H26" s="248">
        <v>-8</v>
      </c>
      <c r="I26" s="248">
        <v>-23</v>
      </c>
      <c r="J26" s="246">
        <v>-75</v>
      </c>
      <c r="K26" s="246">
        <v>-35</v>
      </c>
      <c r="L26" s="246"/>
      <c r="M26" s="247"/>
    </row>
    <row r="27" spans="1:13" s="254" customFormat="1" ht="15.75" customHeight="1">
      <c r="A27" s="452" t="s">
        <v>122</v>
      </c>
      <c r="B27" s="250" t="s">
        <v>143</v>
      </c>
      <c r="C27" s="251">
        <v>1013</v>
      </c>
      <c r="D27" s="251">
        <v>808</v>
      </c>
      <c r="E27" s="251">
        <v>916</v>
      </c>
      <c r="F27" s="251">
        <v>853</v>
      </c>
      <c r="G27" s="252"/>
      <c r="H27" s="252">
        <v>626</v>
      </c>
      <c r="I27" s="252">
        <v>896</v>
      </c>
      <c r="J27" s="252">
        <v>864</v>
      </c>
      <c r="K27" s="252">
        <v>568</v>
      </c>
      <c r="L27" s="253"/>
      <c r="M27" s="247"/>
    </row>
    <row r="28" spans="1:13" s="232" customFormat="1" ht="12.75" customHeight="1">
      <c r="A28" s="451" t="s">
        <v>144</v>
      </c>
      <c r="B28" s="255" t="s">
        <v>145</v>
      </c>
      <c r="C28" s="244">
        <v>-127</v>
      </c>
      <c r="D28" s="256">
        <v>-301</v>
      </c>
      <c r="E28" s="256">
        <v>-318</v>
      </c>
      <c r="F28" s="256">
        <v>-321</v>
      </c>
      <c r="G28" s="246"/>
      <c r="H28" s="248">
        <v>-132</v>
      </c>
      <c r="I28" s="248">
        <v>-280</v>
      </c>
      <c r="J28" s="248">
        <v>-280</v>
      </c>
      <c r="K28" s="248">
        <v>-227</v>
      </c>
      <c r="L28" s="246"/>
      <c r="M28" s="247"/>
    </row>
    <row r="29" spans="1:13" s="232" customFormat="1" ht="15" customHeight="1">
      <c r="A29" s="451" t="s">
        <v>146</v>
      </c>
      <c r="B29" s="273" t="s">
        <v>147</v>
      </c>
      <c r="C29" s="244">
        <v>-29</v>
      </c>
      <c r="D29" s="256">
        <v>5</v>
      </c>
      <c r="E29" s="256">
        <v>38</v>
      </c>
      <c r="F29" s="256">
        <v>6</v>
      </c>
      <c r="G29" s="248"/>
      <c r="H29" s="248">
        <v>-11</v>
      </c>
      <c r="I29" s="248">
        <v>20</v>
      </c>
      <c r="J29" s="248">
        <v>-10</v>
      </c>
      <c r="K29" s="248">
        <v>6</v>
      </c>
      <c r="L29" s="246"/>
      <c r="M29" s="247"/>
    </row>
    <row r="30" spans="1:13" s="232" customFormat="1" ht="12.75" customHeight="1">
      <c r="A30" s="451" t="s">
        <v>148</v>
      </c>
      <c r="B30" s="273" t="s">
        <v>149</v>
      </c>
      <c r="C30" s="244">
        <v>-341</v>
      </c>
      <c r="D30" s="256">
        <v>0</v>
      </c>
      <c r="E30" s="256">
        <v>0</v>
      </c>
      <c r="F30" s="256">
        <v>0</v>
      </c>
      <c r="G30" s="248"/>
      <c r="H30" s="248">
        <v>0</v>
      </c>
      <c r="I30" s="248">
        <v>0</v>
      </c>
      <c r="J30" s="248">
        <v>0</v>
      </c>
      <c r="K30" s="248">
        <v>0</v>
      </c>
      <c r="L30" s="246"/>
      <c r="M30" s="247"/>
    </row>
    <row r="31" spans="1:13" s="232" customFormat="1" ht="12.75" customHeight="1">
      <c r="A31" s="453" t="s">
        <v>150</v>
      </c>
      <c r="B31" s="249" t="s">
        <v>151</v>
      </c>
      <c r="C31" s="259">
        <v>-6</v>
      </c>
      <c r="D31" s="260">
        <v>-14</v>
      </c>
      <c r="E31" s="260">
        <v>-15</v>
      </c>
      <c r="F31" s="260">
        <v>-19</v>
      </c>
      <c r="G31" s="261"/>
      <c r="H31" s="261">
        <v>-9</v>
      </c>
      <c r="I31" s="261">
        <v>-21</v>
      </c>
      <c r="J31" s="261">
        <v>-13</v>
      </c>
      <c r="K31" s="261">
        <v>-14</v>
      </c>
      <c r="L31" s="246"/>
      <c r="M31" s="247"/>
    </row>
    <row r="32" spans="1:13" s="254" customFormat="1" ht="15.75" customHeight="1" thickBot="1">
      <c r="A32" s="454" t="s">
        <v>122</v>
      </c>
      <c r="B32" s="262" t="s">
        <v>152</v>
      </c>
      <c r="C32" s="263">
        <v>510</v>
      </c>
      <c r="D32" s="263">
        <v>498</v>
      </c>
      <c r="E32" s="263">
        <v>621</v>
      </c>
      <c r="F32" s="263">
        <v>519</v>
      </c>
      <c r="G32" s="264"/>
      <c r="H32" s="264">
        <v>474</v>
      </c>
      <c r="I32" s="264">
        <v>615</v>
      </c>
      <c r="J32" s="264">
        <v>561</v>
      </c>
      <c r="K32" s="264">
        <v>333</v>
      </c>
      <c r="L32" s="253"/>
      <c r="M32" s="247"/>
    </row>
    <row r="33" spans="1:12" s="267" customFormat="1" ht="12.75" customHeight="1">
      <c r="A33" s="455"/>
      <c r="B33" s="265"/>
      <c r="C33" s="265"/>
      <c r="D33" s="265"/>
      <c r="E33" s="265"/>
      <c r="F33" s="246"/>
      <c r="G33" s="266"/>
      <c r="H33" s="266"/>
      <c r="I33" s="266"/>
      <c r="J33" s="266"/>
      <c r="K33" s="266"/>
      <c r="L33" s="266"/>
    </row>
    <row r="34" spans="1:12" s="270" customFormat="1" ht="12.75" customHeight="1">
      <c r="A34" s="519"/>
      <c r="B34" s="268"/>
      <c r="C34" s="268"/>
      <c r="D34" s="268"/>
      <c r="E34" s="268"/>
      <c r="F34" s="269"/>
      <c r="G34" s="269"/>
      <c r="H34" s="269"/>
      <c r="I34" s="269"/>
      <c r="J34" s="269"/>
      <c r="K34" s="269"/>
      <c r="L34" s="269"/>
    </row>
    <row r="35" spans="1:12" s="232" customFormat="1" ht="57" customHeight="1">
      <c r="A35" s="516" t="s">
        <v>247</v>
      </c>
      <c r="B35" s="575" t="s">
        <v>261</v>
      </c>
      <c r="C35" s="575"/>
      <c r="D35" s="575"/>
      <c r="E35" s="575"/>
      <c r="F35" s="575"/>
      <c r="G35" s="575"/>
      <c r="H35" s="575"/>
      <c r="I35" s="575"/>
      <c r="J35" s="246"/>
      <c r="K35" s="246"/>
      <c r="L35" s="246"/>
    </row>
    <row r="36" spans="1:12" s="270" customFormat="1" ht="15.75" customHeight="1">
      <c r="A36" s="456"/>
      <c r="B36" s="271"/>
      <c r="C36" s="272"/>
      <c r="D36" s="269"/>
      <c r="E36" s="246"/>
      <c r="F36" s="246"/>
      <c r="G36" s="269"/>
      <c r="H36" s="269"/>
      <c r="I36" s="269"/>
      <c r="J36" s="269"/>
      <c r="K36" s="269"/>
      <c r="L36" s="269"/>
    </row>
    <row r="37" spans="1:12" s="232" customFormat="1" ht="15.75" customHeight="1">
      <c r="A37" s="451"/>
      <c r="B37" s="273"/>
      <c r="C37" s="274"/>
      <c r="D37" s="246"/>
      <c r="E37" s="246"/>
      <c r="F37" s="246"/>
      <c r="G37" s="246"/>
      <c r="H37" s="246"/>
      <c r="I37" s="246"/>
      <c r="J37" s="246"/>
      <c r="K37" s="246"/>
      <c r="L37" s="246"/>
    </row>
    <row r="38" spans="1:12" s="232" customFormat="1" ht="18" customHeight="1">
      <c r="A38" s="451"/>
      <c r="B38" s="273"/>
      <c r="C38" s="274"/>
      <c r="D38" s="246"/>
      <c r="E38" s="269"/>
      <c r="F38" s="269"/>
      <c r="G38" s="246"/>
      <c r="H38" s="246"/>
      <c r="I38" s="246"/>
      <c r="J38" s="246"/>
      <c r="K38" s="275"/>
      <c r="L38" s="246"/>
    </row>
    <row r="39" spans="1:12" s="232" customFormat="1" ht="15.75" customHeight="1">
      <c r="A39" s="451"/>
      <c r="B39" s="273"/>
      <c r="C39" s="274"/>
      <c r="D39" s="246"/>
      <c r="E39" s="276"/>
      <c r="F39" s="277"/>
      <c r="G39" s="246"/>
      <c r="H39" s="246"/>
      <c r="I39" s="246"/>
      <c r="J39" s="246"/>
      <c r="K39" s="246"/>
      <c r="L39" s="246"/>
    </row>
    <row r="40" spans="1:12" s="270" customFormat="1" ht="15.75" customHeight="1">
      <c r="A40" s="456"/>
      <c r="B40" s="271"/>
      <c r="C40" s="272"/>
      <c r="D40" s="269"/>
      <c r="E40" s="276"/>
      <c r="F40" s="277"/>
      <c r="G40" s="269"/>
      <c r="H40" s="269"/>
      <c r="I40" s="269"/>
      <c r="J40" s="269"/>
      <c r="K40" s="269"/>
      <c r="L40" s="269"/>
    </row>
    <row r="41" spans="1:12" s="232" customFormat="1" ht="9">
      <c r="A41" s="457"/>
      <c r="B41" s="277"/>
      <c r="C41" s="278"/>
      <c r="D41" s="278"/>
      <c r="E41" s="279"/>
      <c r="F41" s="280"/>
      <c r="G41" s="278"/>
      <c r="H41" s="276"/>
      <c r="I41" s="277"/>
      <c r="J41" s="278"/>
      <c r="K41" s="276"/>
      <c r="L41" s="281"/>
    </row>
    <row r="42" spans="1:12" s="232" customFormat="1" ht="9">
      <c r="A42" s="457"/>
      <c r="B42" s="277"/>
      <c r="C42" s="278"/>
      <c r="D42" s="278"/>
      <c r="E42" s="279"/>
      <c r="F42" s="280"/>
      <c r="G42" s="278"/>
      <c r="H42" s="276"/>
      <c r="I42" s="277"/>
      <c r="J42" s="278"/>
      <c r="K42" s="276"/>
      <c r="L42" s="281"/>
    </row>
    <row r="43" spans="2:12" ht="11.25">
      <c r="B43" s="280"/>
      <c r="C43" s="283"/>
      <c r="D43" s="283"/>
      <c r="E43" s="279"/>
      <c r="F43" s="280"/>
      <c r="G43" s="283"/>
      <c r="H43" s="279"/>
      <c r="I43" s="280"/>
      <c r="J43" s="283"/>
      <c r="K43" s="279"/>
      <c r="L43" s="284"/>
    </row>
    <row r="44" spans="2:12" ht="11.25">
      <c r="B44" s="280"/>
      <c r="C44" s="283"/>
      <c r="D44" s="283"/>
      <c r="E44" s="279"/>
      <c r="F44" s="280"/>
      <c r="G44" s="283"/>
      <c r="H44" s="279"/>
      <c r="I44" s="280"/>
      <c r="J44" s="283"/>
      <c r="K44" s="279"/>
      <c r="L44" s="284"/>
    </row>
    <row r="45" spans="2:12" ht="11.25">
      <c r="B45" s="280"/>
      <c r="C45" s="283"/>
      <c r="D45" s="283"/>
      <c r="E45" s="279"/>
      <c r="F45" s="280"/>
      <c r="G45" s="283"/>
      <c r="H45" s="279"/>
      <c r="I45" s="280"/>
      <c r="J45" s="283"/>
      <c r="K45" s="279"/>
      <c r="L45" s="284"/>
    </row>
    <row r="46" spans="2:12" ht="11.25">
      <c r="B46" s="280"/>
      <c r="C46" s="283"/>
      <c r="D46" s="283"/>
      <c r="E46" s="279"/>
      <c r="F46" s="280"/>
      <c r="G46" s="283"/>
      <c r="H46" s="279"/>
      <c r="I46" s="280"/>
      <c r="J46" s="283"/>
      <c r="K46" s="279"/>
      <c r="L46" s="284"/>
    </row>
    <row r="47" spans="2:12" ht="11.25">
      <c r="B47" s="280"/>
      <c r="C47" s="283"/>
      <c r="D47" s="283"/>
      <c r="E47" s="279"/>
      <c r="F47" s="280"/>
      <c r="G47" s="283"/>
      <c r="H47" s="279"/>
      <c r="I47" s="280"/>
      <c r="J47" s="283"/>
      <c r="K47" s="279"/>
      <c r="L47" s="284"/>
    </row>
    <row r="48" spans="2:12" ht="11.25">
      <c r="B48" s="280"/>
      <c r="C48" s="283"/>
      <c r="D48" s="283"/>
      <c r="E48" s="279"/>
      <c r="F48" s="280"/>
      <c r="G48" s="283"/>
      <c r="H48" s="279"/>
      <c r="I48" s="280"/>
      <c r="J48" s="283"/>
      <c r="K48" s="279"/>
      <c r="L48" s="284"/>
    </row>
    <row r="49" spans="2:12" ht="11.25">
      <c r="B49" s="280"/>
      <c r="C49" s="283"/>
      <c r="D49" s="283"/>
      <c r="E49" s="279"/>
      <c r="F49" s="280"/>
      <c r="G49" s="283"/>
      <c r="H49" s="279"/>
      <c r="I49" s="280"/>
      <c r="J49" s="283"/>
      <c r="K49" s="279"/>
      <c r="L49" s="284"/>
    </row>
    <row r="50" spans="2:12" ht="11.25">
      <c r="B50" s="280"/>
      <c r="C50" s="283"/>
      <c r="D50" s="283"/>
      <c r="E50" s="279"/>
      <c r="F50" s="280"/>
      <c r="G50" s="283"/>
      <c r="H50" s="279"/>
      <c r="I50" s="280"/>
      <c r="J50" s="283"/>
      <c r="K50" s="279"/>
      <c r="L50" s="284"/>
    </row>
    <row r="51" spans="2:12" ht="11.25">
      <c r="B51" s="280"/>
      <c r="C51" s="283"/>
      <c r="D51" s="283"/>
      <c r="E51" s="279"/>
      <c r="F51" s="280"/>
      <c r="G51" s="283"/>
      <c r="H51" s="279"/>
      <c r="I51" s="280"/>
      <c r="J51" s="283"/>
      <c r="K51" s="279"/>
      <c r="L51" s="284"/>
    </row>
    <row r="52" spans="2:12" ht="11.25">
      <c r="B52" s="280"/>
      <c r="C52" s="283"/>
      <c r="D52" s="283"/>
      <c r="E52" s="279"/>
      <c r="F52" s="280"/>
      <c r="G52" s="283"/>
      <c r="H52" s="279"/>
      <c r="I52" s="280"/>
      <c r="J52" s="283"/>
      <c r="K52" s="279"/>
      <c r="L52" s="284"/>
    </row>
    <row r="53" spans="2:12" ht="11.25">
      <c r="B53" s="280"/>
      <c r="C53" s="283"/>
      <c r="D53" s="283"/>
      <c r="E53" s="279"/>
      <c r="F53" s="280"/>
      <c r="G53" s="283"/>
      <c r="H53" s="279"/>
      <c r="I53" s="280"/>
      <c r="J53" s="283"/>
      <c r="K53" s="279"/>
      <c r="L53" s="284"/>
    </row>
    <row r="54" spans="2:12" ht="11.25">
      <c r="B54" s="280"/>
      <c r="C54" s="283"/>
      <c r="D54" s="283"/>
      <c r="E54" s="279"/>
      <c r="F54" s="280"/>
      <c r="G54" s="283"/>
      <c r="H54" s="279"/>
      <c r="I54" s="280"/>
      <c r="J54" s="283"/>
      <c r="K54" s="279"/>
      <c r="L54" s="284"/>
    </row>
    <row r="55" spans="2:12" ht="11.25">
      <c r="B55" s="280"/>
      <c r="C55" s="283"/>
      <c r="D55" s="283"/>
      <c r="E55" s="279"/>
      <c r="F55" s="280"/>
      <c r="G55" s="283"/>
      <c r="H55" s="279"/>
      <c r="I55" s="280"/>
      <c r="J55" s="283"/>
      <c r="K55" s="279"/>
      <c r="L55" s="284"/>
    </row>
    <row r="56" spans="2:12" ht="11.25">
      <c r="B56" s="280"/>
      <c r="C56" s="283"/>
      <c r="D56" s="283"/>
      <c r="E56" s="279"/>
      <c r="F56" s="280"/>
      <c r="G56" s="283"/>
      <c r="H56" s="279"/>
      <c r="I56" s="280"/>
      <c r="J56" s="283"/>
      <c r="K56" s="279"/>
      <c r="L56" s="284"/>
    </row>
    <row r="57" spans="2:12" ht="11.25">
      <c r="B57" s="280"/>
      <c r="C57" s="283"/>
      <c r="D57" s="283"/>
      <c r="F57" s="280"/>
      <c r="G57" s="283"/>
      <c r="H57" s="279"/>
      <c r="I57" s="280"/>
      <c r="J57" s="283"/>
      <c r="K57" s="279"/>
      <c r="L57" s="284"/>
    </row>
    <row r="58" spans="2:12" ht="11.25">
      <c r="B58" s="280"/>
      <c r="C58" s="283"/>
      <c r="D58" s="283"/>
      <c r="F58" s="280"/>
      <c r="G58" s="283"/>
      <c r="H58" s="279"/>
      <c r="I58" s="280"/>
      <c r="J58" s="283"/>
      <c r="K58" s="279"/>
      <c r="L58" s="284"/>
    </row>
    <row r="59" spans="6:12" ht="11.25">
      <c r="F59" s="280"/>
      <c r="G59" s="283"/>
      <c r="H59" s="279"/>
      <c r="I59" s="280"/>
      <c r="J59" s="283"/>
      <c r="K59" s="279"/>
      <c r="L59" s="284"/>
    </row>
    <row r="60" spans="6:12" ht="11.25">
      <c r="F60" s="280"/>
      <c r="G60" s="283"/>
      <c r="H60" s="279"/>
      <c r="I60" s="280"/>
      <c r="J60" s="283"/>
      <c r="K60" s="279"/>
      <c r="L60" s="284"/>
    </row>
    <row r="61" spans="6:12" ht="11.25">
      <c r="F61" s="280"/>
      <c r="G61" s="283"/>
      <c r="H61" s="279"/>
      <c r="I61" s="280"/>
      <c r="J61" s="283"/>
      <c r="K61" s="279"/>
      <c r="L61" s="284"/>
    </row>
    <row r="62" spans="6:12" ht="11.25">
      <c r="F62" s="280"/>
      <c r="G62" s="283"/>
      <c r="H62" s="279"/>
      <c r="I62" s="280"/>
      <c r="J62" s="283"/>
      <c r="K62" s="279"/>
      <c r="L62" s="284"/>
    </row>
    <row r="63" spans="6:12" ht="11.25">
      <c r="F63" s="280"/>
      <c r="G63" s="283"/>
      <c r="H63" s="279"/>
      <c r="I63" s="280"/>
      <c r="J63" s="283"/>
      <c r="K63" s="279"/>
      <c r="L63" s="284"/>
    </row>
    <row r="64" spans="6:12" ht="11.25">
      <c r="F64" s="280"/>
      <c r="G64" s="283"/>
      <c r="H64" s="279"/>
      <c r="I64" s="280"/>
      <c r="J64" s="283"/>
      <c r="K64" s="279"/>
      <c r="L64" s="284"/>
    </row>
    <row r="65" spans="7:12" ht="11.25">
      <c r="G65" s="283"/>
      <c r="H65" s="279"/>
      <c r="I65" s="280"/>
      <c r="J65" s="283"/>
      <c r="K65" s="279"/>
      <c r="L65" s="284"/>
    </row>
    <row r="66" spans="7:12" ht="11.25">
      <c r="G66" s="283"/>
      <c r="H66" s="279"/>
      <c r="I66" s="280"/>
      <c r="J66" s="283"/>
      <c r="K66" s="279"/>
      <c r="L66" s="284"/>
    </row>
  </sheetData>
  <mergeCells count="3">
    <mergeCell ref="C5:F5"/>
    <mergeCell ref="H5:K5"/>
    <mergeCell ref="B35:I35"/>
  </mergeCells>
  <printOptions horizontalCentered="1"/>
  <pageMargins left="0.3937007874015748" right="0.3937007874015748" top="0.984251968503937" bottom="0.984251968503937" header="0.5118110236220472" footer="0.5118110236220472"/>
  <pageSetup horizontalDpi="600" verticalDpi="600" orientation="portrait" paperSize="9" scale="83" r:id="rId1"/>
  <ignoredErrors>
    <ignoredError sqref="A35" numberStoredAsText="1"/>
  </ignoredErrors>
</worksheet>
</file>

<file path=xl/worksheets/sheet9.xml><?xml version="1.0" encoding="utf-8"?>
<worksheet xmlns="http://schemas.openxmlformats.org/spreadsheetml/2006/main" xmlns:r="http://schemas.openxmlformats.org/officeDocument/2006/relationships">
  <dimension ref="A2:G47"/>
  <sheetViews>
    <sheetView showGridLines="0" workbookViewId="0" topLeftCell="A1">
      <selection activeCell="J41" sqref="J41"/>
    </sheetView>
  </sheetViews>
  <sheetFormatPr defaultColWidth="9.140625" defaultRowHeight="12.75"/>
  <cols>
    <col min="1" max="1" width="3.8515625" style="0" customWidth="1"/>
    <col min="2" max="2" width="45.8515625" style="0" customWidth="1"/>
    <col min="5" max="5" width="2.7109375" style="0" customWidth="1"/>
    <col min="6" max="6" width="9.140625" style="477" customWidth="1"/>
  </cols>
  <sheetData>
    <row r="2" spans="1:7" ht="25.5">
      <c r="A2" s="404" t="s">
        <v>203</v>
      </c>
      <c r="B2" s="404"/>
      <c r="C2" s="404"/>
      <c r="D2" s="404"/>
      <c r="E2" s="404"/>
      <c r="F2" s="475"/>
      <c r="G2" s="470"/>
    </row>
    <row r="3" spans="1:7" ht="18">
      <c r="A3" s="538"/>
      <c r="B3" s="538"/>
      <c r="C3" s="538"/>
      <c r="D3" s="538"/>
      <c r="E3" s="590"/>
      <c r="F3" s="590"/>
      <c r="G3" s="462"/>
    </row>
    <row r="4" spans="1:7" ht="15.75">
      <c r="A4" s="515" t="s">
        <v>257</v>
      </c>
      <c r="B4" s="405"/>
      <c r="C4" s="405"/>
      <c r="D4" s="405"/>
      <c r="E4" s="469"/>
      <c r="F4" s="476"/>
      <c r="G4" s="462"/>
    </row>
    <row r="5" spans="1:7" ht="16.5" thickBot="1">
      <c r="A5" s="390"/>
      <c r="B5" s="390"/>
      <c r="C5" s="391"/>
      <c r="D5" s="390"/>
      <c r="E5" s="588"/>
      <c r="F5" s="588"/>
      <c r="G5" s="462"/>
    </row>
    <row r="6" spans="1:7" ht="27">
      <c r="A6" s="463"/>
      <c r="B6" s="463"/>
      <c r="C6" s="393" t="s">
        <v>103</v>
      </c>
      <c r="D6" s="394" t="s">
        <v>104</v>
      </c>
      <c r="E6" s="589" t="s">
        <v>204</v>
      </c>
      <c r="F6" s="589"/>
      <c r="G6" s="462"/>
    </row>
    <row r="7" spans="1:7" ht="16.5" thickBot="1">
      <c r="A7" s="464"/>
      <c r="B7" s="464"/>
      <c r="C7" s="416" t="s">
        <v>111</v>
      </c>
      <c r="D7" s="420" t="s">
        <v>111</v>
      </c>
      <c r="E7" s="586" t="s">
        <v>156</v>
      </c>
      <c r="F7" s="586"/>
      <c r="G7" s="462"/>
    </row>
    <row r="8" spans="1:7" ht="16.5" thickBot="1">
      <c r="A8" s="583" t="s">
        <v>157</v>
      </c>
      <c r="B8" s="583"/>
      <c r="C8" s="465"/>
      <c r="D8" s="398"/>
      <c r="E8" s="587"/>
      <c r="F8" s="587"/>
      <c r="G8" s="462"/>
    </row>
    <row r="9" spans="1:7" ht="15.75">
      <c r="A9" s="396" t="s">
        <v>112</v>
      </c>
      <c r="B9" s="397" t="s">
        <v>158</v>
      </c>
      <c r="C9" s="429">
        <v>1534</v>
      </c>
      <c r="D9" s="432">
        <v>1107</v>
      </c>
      <c r="E9" s="581">
        <v>38.6</v>
      </c>
      <c r="F9" s="581"/>
      <c r="G9" s="462"/>
    </row>
    <row r="10" spans="1:7" ht="15.75" customHeight="1">
      <c r="A10" s="396" t="s">
        <v>113</v>
      </c>
      <c r="B10" s="397" t="s">
        <v>159</v>
      </c>
      <c r="C10" s="429">
        <v>80437</v>
      </c>
      <c r="D10" s="432">
        <v>77402</v>
      </c>
      <c r="E10" s="585">
        <v>3.9</v>
      </c>
      <c r="F10" s="585"/>
      <c r="G10" s="462"/>
    </row>
    <row r="11" spans="1:7" ht="15.75">
      <c r="A11" s="396" t="s">
        <v>115</v>
      </c>
      <c r="B11" s="396" t="s">
        <v>160</v>
      </c>
      <c r="C11" s="429">
        <v>2872</v>
      </c>
      <c r="D11" s="432">
        <v>2535</v>
      </c>
      <c r="E11" s="580">
        <v>13.3</v>
      </c>
      <c r="F11" s="580"/>
      <c r="G11" s="462"/>
    </row>
    <row r="12" spans="1:7" ht="15.75">
      <c r="A12" s="396" t="s">
        <v>117</v>
      </c>
      <c r="B12" s="396" t="s">
        <v>161</v>
      </c>
      <c r="C12" s="429">
        <v>30058</v>
      </c>
      <c r="D12" s="432">
        <v>28836</v>
      </c>
      <c r="E12" s="580">
        <v>4.2</v>
      </c>
      <c r="F12" s="580"/>
      <c r="G12" s="462"/>
    </row>
    <row r="13" spans="1:7" ht="15.75">
      <c r="A13" s="396" t="s">
        <v>119</v>
      </c>
      <c r="B13" s="396" t="s">
        <v>92</v>
      </c>
      <c r="C13" s="429">
        <v>157800</v>
      </c>
      <c r="D13" s="432">
        <v>139507</v>
      </c>
      <c r="E13" s="580">
        <v>13.1</v>
      </c>
      <c r="F13" s="580"/>
      <c r="G13" s="462"/>
    </row>
    <row r="14" spans="1:7" ht="15.75">
      <c r="A14" s="396" t="s">
        <v>121</v>
      </c>
      <c r="B14" s="396" t="s">
        <v>162</v>
      </c>
      <c r="C14" s="429">
        <v>1020</v>
      </c>
      <c r="D14" s="432">
        <v>435</v>
      </c>
      <c r="E14" s="580">
        <v>134.5</v>
      </c>
      <c r="F14" s="580"/>
      <c r="G14" s="462"/>
    </row>
    <row r="15" spans="1:7" ht="15.75" customHeight="1">
      <c r="A15" s="397" t="s">
        <v>124</v>
      </c>
      <c r="B15" s="397" t="s">
        <v>206</v>
      </c>
      <c r="C15" s="473" t="s">
        <v>207</v>
      </c>
      <c r="D15" s="474" t="s">
        <v>207</v>
      </c>
      <c r="E15" s="580" t="s">
        <v>122</v>
      </c>
      <c r="F15" s="580"/>
      <c r="G15" s="462"/>
    </row>
    <row r="16" spans="1:7" ht="15.75">
      <c r="A16" s="396" t="s">
        <v>126</v>
      </c>
      <c r="B16" s="396" t="s">
        <v>208</v>
      </c>
      <c r="C16" s="429">
        <v>893</v>
      </c>
      <c r="D16" s="432">
        <v>819</v>
      </c>
      <c r="E16" s="580">
        <v>9</v>
      </c>
      <c r="F16" s="580"/>
      <c r="G16" s="462"/>
    </row>
    <row r="17" spans="1:7" ht="15.75">
      <c r="A17" s="396" t="s">
        <v>129</v>
      </c>
      <c r="B17" s="396" t="s">
        <v>209</v>
      </c>
      <c r="C17" s="429">
        <v>46</v>
      </c>
      <c r="D17" s="432">
        <v>29</v>
      </c>
      <c r="E17" s="580">
        <v>58.6</v>
      </c>
      <c r="F17" s="580"/>
      <c r="G17" s="462"/>
    </row>
    <row r="18" spans="1:7" ht="15.75">
      <c r="A18" s="396" t="s">
        <v>131</v>
      </c>
      <c r="B18" s="396" t="s">
        <v>166</v>
      </c>
      <c r="C18" s="429">
        <v>2951</v>
      </c>
      <c r="D18" s="432">
        <v>2177</v>
      </c>
      <c r="E18" s="580">
        <v>35.6</v>
      </c>
      <c r="F18" s="580"/>
      <c r="G18" s="462"/>
    </row>
    <row r="19" spans="1:7" ht="15.75">
      <c r="A19" s="396" t="s">
        <v>133</v>
      </c>
      <c r="B19" s="396" t="s">
        <v>167</v>
      </c>
      <c r="C19" s="429">
        <v>2023</v>
      </c>
      <c r="D19" s="432">
        <v>756</v>
      </c>
      <c r="E19" s="580">
        <v>167.6</v>
      </c>
      <c r="F19" s="580"/>
      <c r="G19" s="462"/>
    </row>
    <row r="20" spans="1:7" ht="15.75">
      <c r="A20" s="396" t="s">
        <v>136</v>
      </c>
      <c r="B20" s="396" t="s">
        <v>168</v>
      </c>
      <c r="C20" s="429">
        <v>282</v>
      </c>
      <c r="D20" s="432">
        <v>252</v>
      </c>
      <c r="E20" s="580">
        <v>11.9</v>
      </c>
      <c r="F20" s="580"/>
      <c r="G20" s="462"/>
    </row>
    <row r="21" spans="1:7" ht="15.75">
      <c r="A21" s="396" t="s">
        <v>138</v>
      </c>
      <c r="B21" s="396" t="s">
        <v>55</v>
      </c>
      <c r="C21" s="429">
        <v>2690</v>
      </c>
      <c r="D21" s="432">
        <v>2728</v>
      </c>
      <c r="E21" s="580">
        <v>-1.4</v>
      </c>
      <c r="F21" s="580"/>
      <c r="G21" s="462"/>
    </row>
    <row r="22" spans="1:7" ht="15.75">
      <c r="A22" s="396" t="s">
        <v>140</v>
      </c>
      <c r="B22" s="396" t="s">
        <v>210</v>
      </c>
      <c r="C22" s="429">
        <v>176</v>
      </c>
      <c r="D22" s="432">
        <v>220</v>
      </c>
      <c r="E22" s="580">
        <v>-20</v>
      </c>
      <c r="F22" s="580"/>
      <c r="G22" s="462"/>
    </row>
    <row r="23" spans="1:7" ht="16.5" thickBot="1">
      <c r="A23" s="396" t="s">
        <v>142</v>
      </c>
      <c r="B23" s="398" t="s">
        <v>58</v>
      </c>
      <c r="C23" s="430">
        <v>5769</v>
      </c>
      <c r="D23" s="433">
        <v>6455</v>
      </c>
      <c r="E23" s="582">
        <v>-10.6</v>
      </c>
      <c r="F23" s="582"/>
      <c r="G23" s="462"/>
    </row>
    <row r="24" spans="1:7" ht="16.5" thickBot="1">
      <c r="A24" s="578" t="s">
        <v>170</v>
      </c>
      <c r="B24" s="578"/>
      <c r="C24" s="431">
        <v>288551</v>
      </c>
      <c r="D24" s="436">
        <v>263258</v>
      </c>
      <c r="E24" s="579">
        <v>9.6</v>
      </c>
      <c r="F24" s="579"/>
      <c r="G24" s="462"/>
    </row>
    <row r="25" spans="1:7" ht="27.75" customHeight="1" thickBot="1">
      <c r="A25" s="583" t="s">
        <v>211</v>
      </c>
      <c r="B25" s="583"/>
      <c r="C25" s="471"/>
      <c r="D25" s="472"/>
      <c r="E25" s="584"/>
      <c r="F25" s="584"/>
      <c r="G25" s="462"/>
    </row>
    <row r="26" spans="1:7" ht="15.75">
      <c r="A26" s="396" t="s">
        <v>112</v>
      </c>
      <c r="B26" s="396" t="s">
        <v>61</v>
      </c>
      <c r="C26" s="429">
        <v>38913</v>
      </c>
      <c r="D26" s="432">
        <v>35682</v>
      </c>
      <c r="E26" s="581">
        <v>9.1</v>
      </c>
      <c r="F26" s="581"/>
      <c r="G26" s="462"/>
    </row>
    <row r="27" spans="1:7" ht="15.75">
      <c r="A27" s="396" t="s">
        <v>113</v>
      </c>
      <c r="B27" s="396" t="s">
        <v>93</v>
      </c>
      <c r="C27" s="429">
        <v>105493</v>
      </c>
      <c r="D27" s="432">
        <v>92306</v>
      </c>
      <c r="E27" s="580">
        <v>14.3</v>
      </c>
      <c r="F27" s="580"/>
      <c r="G27" s="462"/>
    </row>
    <row r="28" spans="1:7" ht="15.75">
      <c r="A28" s="396" t="s">
        <v>115</v>
      </c>
      <c r="B28" s="396" t="s">
        <v>94</v>
      </c>
      <c r="C28" s="429">
        <v>55914</v>
      </c>
      <c r="D28" s="432">
        <v>46985</v>
      </c>
      <c r="E28" s="580">
        <v>19</v>
      </c>
      <c r="F28" s="580"/>
      <c r="G28" s="462"/>
    </row>
    <row r="29" spans="1:7" ht="15.75">
      <c r="A29" s="396" t="s">
        <v>117</v>
      </c>
      <c r="B29" s="396" t="s">
        <v>63</v>
      </c>
      <c r="C29" s="429">
        <v>9664</v>
      </c>
      <c r="D29" s="432">
        <v>11342</v>
      </c>
      <c r="E29" s="580">
        <v>-14.8</v>
      </c>
      <c r="F29" s="580"/>
      <c r="G29" s="462"/>
    </row>
    <row r="30" spans="1:7" ht="15.75">
      <c r="A30" s="396" t="s">
        <v>119</v>
      </c>
      <c r="B30" s="396" t="s">
        <v>212</v>
      </c>
      <c r="C30" s="429">
        <v>26157</v>
      </c>
      <c r="D30" s="432">
        <v>25939</v>
      </c>
      <c r="E30" s="580">
        <v>0.8</v>
      </c>
      <c r="F30" s="580"/>
      <c r="G30" s="462"/>
    </row>
    <row r="31" spans="1:7" ht="15.75">
      <c r="A31" s="396" t="s">
        <v>121</v>
      </c>
      <c r="B31" s="396" t="s">
        <v>162</v>
      </c>
      <c r="C31" s="429">
        <v>1019</v>
      </c>
      <c r="D31" s="432">
        <v>730</v>
      </c>
      <c r="E31" s="580">
        <v>39.6</v>
      </c>
      <c r="F31" s="580"/>
      <c r="G31" s="462"/>
    </row>
    <row r="32" spans="1:7" ht="15.75" customHeight="1">
      <c r="A32" s="396" t="s">
        <v>124</v>
      </c>
      <c r="B32" s="397" t="s">
        <v>213</v>
      </c>
      <c r="C32" s="429">
        <v>-97</v>
      </c>
      <c r="D32" s="432">
        <v>-35</v>
      </c>
      <c r="E32" s="580">
        <v>177.1</v>
      </c>
      <c r="F32" s="580"/>
      <c r="G32" s="462"/>
    </row>
    <row r="33" spans="1:7" ht="15.75">
      <c r="A33" s="396" t="s">
        <v>126</v>
      </c>
      <c r="B33" s="396" t="s">
        <v>64</v>
      </c>
      <c r="C33" s="429">
        <v>969</v>
      </c>
      <c r="D33" s="432">
        <v>860</v>
      </c>
      <c r="E33" s="580">
        <v>12.7</v>
      </c>
      <c r="F33" s="580"/>
      <c r="G33" s="462"/>
    </row>
    <row r="34" spans="1:7" ht="15.75">
      <c r="A34" s="396" t="s">
        <v>129</v>
      </c>
      <c r="B34" s="396" t="s">
        <v>214</v>
      </c>
      <c r="C34" s="429">
        <v>165</v>
      </c>
      <c r="D34" s="432">
        <v>164</v>
      </c>
      <c r="E34" s="580">
        <v>0.6</v>
      </c>
      <c r="F34" s="580"/>
      <c r="G34" s="462"/>
    </row>
    <row r="35" spans="1:7" ht="17.25" customHeight="1">
      <c r="A35" s="396" t="s">
        <v>131</v>
      </c>
      <c r="B35" s="468" t="s">
        <v>175</v>
      </c>
      <c r="C35" s="429">
        <v>9949</v>
      </c>
      <c r="D35" s="432">
        <v>10573</v>
      </c>
      <c r="E35" s="580">
        <v>-5.9</v>
      </c>
      <c r="F35" s="580"/>
      <c r="G35" s="462"/>
    </row>
    <row r="36" spans="1:7" ht="15.75">
      <c r="A36" s="396" t="s">
        <v>133</v>
      </c>
      <c r="B36" s="396" t="s">
        <v>176</v>
      </c>
      <c r="C36" s="429">
        <v>3274</v>
      </c>
      <c r="D36" s="432">
        <v>2883</v>
      </c>
      <c r="E36" s="580">
        <v>13.6</v>
      </c>
      <c r="F36" s="580"/>
      <c r="G36" s="462"/>
    </row>
    <row r="37" spans="1:7" ht="15.75">
      <c r="A37" s="396" t="s">
        <v>136</v>
      </c>
      <c r="B37" s="396" t="s">
        <v>80</v>
      </c>
      <c r="C37" s="429">
        <v>22540</v>
      </c>
      <c r="D37" s="432">
        <v>22113</v>
      </c>
      <c r="E37" s="580">
        <v>1.9</v>
      </c>
      <c r="F37" s="580"/>
      <c r="G37" s="462"/>
    </row>
    <row r="38" spans="1:7" ht="15.75">
      <c r="A38" s="396" t="s">
        <v>138</v>
      </c>
      <c r="B38" s="396" t="s">
        <v>28</v>
      </c>
      <c r="C38" s="429">
        <v>253</v>
      </c>
      <c r="D38" s="432">
        <v>233</v>
      </c>
      <c r="E38" s="580">
        <v>8.6</v>
      </c>
      <c r="F38" s="580"/>
      <c r="G38" s="462"/>
    </row>
    <row r="39" spans="1:7" ht="16.5" thickBot="1">
      <c r="A39" s="396" t="s">
        <v>140</v>
      </c>
      <c r="B39" s="398" t="s">
        <v>177</v>
      </c>
      <c r="C39" s="430">
        <v>14338</v>
      </c>
      <c r="D39" s="433">
        <v>13483</v>
      </c>
      <c r="E39" s="582">
        <v>6.3</v>
      </c>
      <c r="F39" s="582"/>
      <c r="G39" s="462"/>
    </row>
    <row r="40" spans="1:7" ht="16.5" thickBot="1">
      <c r="A40" s="578" t="s">
        <v>215</v>
      </c>
      <c r="B40" s="578"/>
      <c r="C40" s="431">
        <v>288551</v>
      </c>
      <c r="D40" s="436">
        <v>263258</v>
      </c>
      <c r="E40" s="579">
        <v>9.6</v>
      </c>
      <c r="F40" s="579"/>
      <c r="G40" s="462"/>
    </row>
    <row r="42" spans="1:5" ht="36" customHeight="1">
      <c r="A42" s="516" t="s">
        <v>247</v>
      </c>
      <c r="B42" s="576" t="s">
        <v>249</v>
      </c>
      <c r="C42" s="576"/>
      <c r="D42" s="576"/>
      <c r="E42" s="576"/>
    </row>
    <row r="43" spans="2:4" ht="42.75" customHeight="1">
      <c r="B43" s="577" t="s">
        <v>250</v>
      </c>
      <c r="C43" s="577"/>
      <c r="D43" s="577"/>
    </row>
    <row r="44" spans="2:4" ht="12.75">
      <c r="B44" s="396" t="s">
        <v>92</v>
      </c>
      <c r="D44" s="466" t="s">
        <v>251</v>
      </c>
    </row>
    <row r="45" spans="2:4" ht="12.75">
      <c r="B45" s="396" t="s">
        <v>167</v>
      </c>
      <c r="D45" s="466" t="s">
        <v>252</v>
      </c>
    </row>
    <row r="46" spans="2:4" ht="12.75">
      <c r="B46" s="396" t="s">
        <v>93</v>
      </c>
      <c r="D46" s="466" t="s">
        <v>253</v>
      </c>
    </row>
    <row r="47" spans="2:4" ht="12.75">
      <c r="B47" s="396" t="s">
        <v>94</v>
      </c>
      <c r="D47" s="466" t="s">
        <v>254</v>
      </c>
    </row>
  </sheetData>
  <mergeCells count="44">
    <mergeCell ref="E5:F5"/>
    <mergeCell ref="E6:F6"/>
    <mergeCell ref="A3:D3"/>
    <mergeCell ref="E3:F3"/>
    <mergeCell ref="E7:F7"/>
    <mergeCell ref="A8:B8"/>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A25:B25"/>
    <mergeCell ref="E22:F22"/>
    <mergeCell ref="E23:F23"/>
    <mergeCell ref="A24:B24"/>
    <mergeCell ref="E24:F24"/>
    <mergeCell ref="E25:F25"/>
    <mergeCell ref="E38:F38"/>
    <mergeCell ref="E39:F39"/>
    <mergeCell ref="E32:F32"/>
    <mergeCell ref="E33:F33"/>
    <mergeCell ref="E34:F34"/>
    <mergeCell ref="E35:F35"/>
    <mergeCell ref="E27:F27"/>
    <mergeCell ref="E26:F26"/>
    <mergeCell ref="E36:F36"/>
    <mergeCell ref="E37:F37"/>
    <mergeCell ref="E28:F28"/>
    <mergeCell ref="E29:F29"/>
    <mergeCell ref="E30:F30"/>
    <mergeCell ref="E31:F31"/>
    <mergeCell ref="B42:E42"/>
    <mergeCell ref="B43:D43"/>
    <mergeCell ref="A40:B40"/>
    <mergeCell ref="E40:F40"/>
  </mergeCells>
  <printOptions/>
  <pageMargins left="0.75" right="0.75" top="1" bottom="1" header="0.5" footer="0.5"/>
  <pageSetup horizontalDpi="600" verticalDpi="600" orientation="portrait" paperSize="9" scale="89" r:id="rId1"/>
  <ignoredErrors>
    <ignoredError sqref="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Teresotti</dc:creator>
  <cp:keywords/>
  <dc:description/>
  <cp:lastModifiedBy>u030250</cp:lastModifiedBy>
  <cp:lastPrinted>2007-03-23T13:34:51Z</cp:lastPrinted>
  <dcterms:created xsi:type="dcterms:W3CDTF">2007-03-21T10:40:55Z</dcterms:created>
  <dcterms:modified xsi:type="dcterms:W3CDTF">2007-03-23T15:14:33Z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